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100" yWindow="540" windowWidth="22140" windowHeight="21820"/>
  </bookViews>
  <sheets>
    <sheet name="Sheet1" sheetId="1" r:id="rId1"/>
    <sheet name="Sheet2" sheetId="2" r:id="rId2"/>
    <sheet name="Sheet3" sheetId="3" r:id="rId3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7" i="1"/>
  <c r="G6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0"/>
  <c r="G329"/>
  <c r="G328"/>
  <c r="G327"/>
  <c r="G326"/>
  <c r="G325"/>
  <c r="G322"/>
  <c r="G321"/>
  <c r="G320"/>
  <c r="G319"/>
  <c r="G318"/>
  <c r="G317"/>
  <c r="G316"/>
  <c r="G315"/>
  <c r="G314"/>
  <c r="G313"/>
  <c r="G312"/>
  <c r="G311"/>
  <c r="G310"/>
  <c r="G309"/>
  <c r="G308"/>
  <c r="G303"/>
  <c r="G302"/>
  <c r="G301"/>
  <c r="G300"/>
  <c r="G299"/>
  <c r="G298"/>
  <c r="G297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5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28"/>
  <c r="G227"/>
  <c r="G226"/>
  <c r="G225"/>
  <c r="G222"/>
  <c r="G221"/>
  <c r="G220"/>
  <c r="G219"/>
  <c r="G218"/>
  <c r="G217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89"/>
  <c r="G188"/>
  <c r="G187"/>
  <c r="G186"/>
  <c r="G185"/>
  <c r="G184"/>
  <c r="G183"/>
  <c r="G182"/>
  <c r="G181"/>
  <c r="G180"/>
  <c r="G177"/>
  <c r="G176"/>
  <c r="G175"/>
  <c r="G174"/>
  <c r="G173"/>
  <c r="G172"/>
  <c r="G171"/>
  <c r="G170"/>
  <c r="G166"/>
  <c r="G165"/>
  <c r="G162"/>
  <c r="G161"/>
  <c r="G160"/>
  <c r="G159"/>
  <c r="G158"/>
  <c r="G157"/>
  <c r="G156"/>
  <c r="G155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29"/>
  <c r="G128"/>
  <c r="G127"/>
  <c r="G126"/>
  <c r="G123"/>
  <c r="G122"/>
  <c r="G121"/>
  <c r="G120"/>
  <c r="G119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1"/>
  <c r="G80"/>
  <c r="G79"/>
  <c r="G76"/>
  <c r="G75"/>
  <c r="G74"/>
  <c r="G73"/>
  <c r="G70"/>
  <c r="G69"/>
  <c r="G68"/>
  <c r="G67"/>
  <c r="G66"/>
  <c r="G65"/>
  <c r="G64"/>
  <c r="G63"/>
  <c r="G62"/>
  <c r="G61"/>
  <c r="G60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C521"/>
  <c r="C523"/>
  <c r="C519"/>
  <c r="C520"/>
  <c r="C522"/>
  <c r="C524"/>
  <c r="C525"/>
  <c r="C35"/>
  <c r="E35"/>
  <c r="C34"/>
  <c r="E34"/>
  <c r="G35"/>
  <c r="G34"/>
  <c r="G33"/>
  <c r="G32"/>
  <c r="G31"/>
  <c r="G30"/>
  <c r="G27"/>
  <c r="G26"/>
  <c r="G25"/>
  <c r="G24"/>
  <c r="G23"/>
  <c r="G22"/>
  <c r="G21"/>
  <c r="G20"/>
  <c r="G19"/>
  <c r="G18"/>
  <c r="G17"/>
  <c r="C27"/>
  <c r="E27"/>
  <c r="C26"/>
  <c r="E26"/>
  <c r="C14"/>
  <c r="E14"/>
  <c r="C13"/>
  <c r="E13"/>
  <c r="G14"/>
  <c r="G13"/>
  <c r="G12"/>
  <c r="G11"/>
  <c r="G10"/>
  <c r="G9"/>
  <c r="G8"/>
  <c r="C476"/>
  <c r="E476"/>
  <c r="E414"/>
  <c r="E411"/>
  <c r="C325"/>
  <c r="C326"/>
  <c r="C327"/>
  <c r="C328"/>
  <c r="C64"/>
  <c r="C85"/>
  <c r="C91"/>
  <c r="C90"/>
  <c r="E85"/>
  <c r="E91"/>
  <c r="E90"/>
  <c r="C479"/>
  <c r="E479"/>
  <c r="C477"/>
  <c r="E477"/>
  <c r="C337"/>
  <c r="C341"/>
  <c r="C354"/>
  <c r="C340"/>
  <c r="C338"/>
  <c r="C343"/>
  <c r="C339"/>
  <c r="C336"/>
  <c r="C335"/>
  <c r="C342"/>
  <c r="C353"/>
  <c r="C417"/>
  <c r="E417"/>
  <c r="C413"/>
  <c r="C67"/>
  <c r="C57"/>
  <c r="E57"/>
  <c r="C56"/>
  <c r="E56"/>
  <c r="C55"/>
  <c r="E55"/>
  <c r="C70"/>
  <c r="E70"/>
  <c r="C69"/>
  <c r="E69"/>
  <c r="C76"/>
  <c r="E76"/>
  <c r="C75"/>
  <c r="E75"/>
  <c r="C81"/>
  <c r="E81"/>
  <c r="C80"/>
  <c r="E80"/>
  <c r="C116"/>
  <c r="E116"/>
  <c r="C115"/>
  <c r="E115"/>
  <c r="C123"/>
  <c r="E123"/>
  <c r="C122"/>
  <c r="E122"/>
  <c r="C129"/>
  <c r="E129"/>
  <c r="C128"/>
  <c r="E128"/>
  <c r="C151"/>
  <c r="E151"/>
  <c r="C150"/>
  <c r="E150"/>
  <c r="C162"/>
  <c r="E162"/>
  <c r="C161"/>
  <c r="E161"/>
  <c r="C177"/>
  <c r="E177"/>
  <c r="C176"/>
  <c r="E176"/>
  <c r="C189"/>
  <c r="E189"/>
  <c r="C188"/>
  <c r="E188"/>
  <c r="C222"/>
  <c r="E222"/>
  <c r="C221"/>
  <c r="E221"/>
  <c r="C228"/>
  <c r="E228"/>
  <c r="C227"/>
  <c r="E227"/>
  <c r="C212"/>
  <c r="E212"/>
  <c r="C211"/>
  <c r="E211"/>
  <c r="C252"/>
  <c r="E252"/>
  <c r="C251"/>
  <c r="E251"/>
  <c r="C294"/>
  <c r="E294"/>
  <c r="C293"/>
  <c r="E293"/>
  <c r="C303"/>
  <c r="E303"/>
  <c r="C302"/>
  <c r="E302"/>
  <c r="C322"/>
  <c r="E322"/>
  <c r="C321"/>
  <c r="E321"/>
  <c r="C330"/>
  <c r="E330"/>
  <c r="C329"/>
  <c r="E329"/>
  <c r="C357"/>
  <c r="E357"/>
  <c r="C356"/>
  <c r="E356"/>
  <c r="C390"/>
  <c r="E390"/>
  <c r="C389"/>
  <c r="E389"/>
  <c r="C420"/>
  <c r="E420"/>
  <c r="C419"/>
  <c r="E419"/>
  <c r="C442"/>
  <c r="E442"/>
  <c r="C441"/>
  <c r="E441"/>
  <c r="C473"/>
  <c r="E473"/>
  <c r="C472"/>
  <c r="E472"/>
  <c r="C516"/>
  <c r="E516"/>
  <c r="C515"/>
  <c r="E515"/>
  <c r="C514"/>
  <c r="E514"/>
  <c r="E337"/>
  <c r="E341"/>
  <c r="E354"/>
  <c r="E340"/>
  <c r="E338"/>
  <c r="E343"/>
  <c r="E339"/>
  <c r="E336"/>
  <c r="E335"/>
  <c r="E342"/>
  <c r="E353"/>
  <c r="C344"/>
  <c r="E344"/>
  <c r="C513"/>
  <c r="E513"/>
  <c r="C512"/>
  <c r="E512"/>
  <c r="C511"/>
  <c r="E511"/>
  <c r="C510"/>
  <c r="E510"/>
  <c r="C509"/>
  <c r="E509"/>
  <c r="C508"/>
  <c r="E508"/>
  <c r="C507"/>
  <c r="E507"/>
  <c r="C506"/>
  <c r="E506"/>
  <c r="C505"/>
  <c r="E505"/>
  <c r="C504"/>
  <c r="E504"/>
  <c r="C503"/>
  <c r="E503"/>
  <c r="C502"/>
  <c r="E502"/>
  <c r="C501"/>
  <c r="E501"/>
  <c r="C500"/>
  <c r="E500"/>
  <c r="C499"/>
  <c r="E499"/>
  <c r="C498"/>
  <c r="E498"/>
  <c r="C497"/>
  <c r="E497"/>
  <c r="C496"/>
  <c r="E496"/>
  <c r="C495"/>
  <c r="E495"/>
  <c r="C494"/>
  <c r="E494"/>
  <c r="C493"/>
  <c r="E493"/>
  <c r="C492"/>
  <c r="E492"/>
  <c r="C491"/>
  <c r="E491"/>
  <c r="C490"/>
  <c r="E490"/>
  <c r="C489"/>
  <c r="E489"/>
  <c r="C488"/>
  <c r="E488"/>
  <c r="C487"/>
  <c r="E487"/>
  <c r="C486"/>
  <c r="E486"/>
  <c r="C485"/>
  <c r="E485"/>
  <c r="C484"/>
  <c r="E484"/>
  <c r="C483"/>
  <c r="E483"/>
  <c r="C482"/>
  <c r="E482"/>
  <c r="C481"/>
  <c r="E481"/>
  <c r="C480"/>
  <c r="E480"/>
  <c r="C478"/>
  <c r="E478"/>
  <c r="C471"/>
  <c r="E471"/>
  <c r="C470"/>
  <c r="E470"/>
  <c r="C469"/>
  <c r="E469"/>
  <c r="C468"/>
  <c r="E468"/>
  <c r="C467"/>
  <c r="E467"/>
  <c r="C466"/>
  <c r="E466"/>
  <c r="C465"/>
  <c r="E465"/>
  <c r="C464"/>
  <c r="E464"/>
  <c r="C450"/>
  <c r="E450"/>
  <c r="C463"/>
  <c r="E463"/>
  <c r="C462"/>
  <c r="E462"/>
  <c r="C461"/>
  <c r="E461"/>
  <c r="C460"/>
  <c r="E460"/>
  <c r="C459"/>
  <c r="E459"/>
  <c r="C458"/>
  <c r="E458"/>
  <c r="C457"/>
  <c r="E457"/>
  <c r="C456"/>
  <c r="E456"/>
  <c r="C455"/>
  <c r="E455"/>
  <c r="C454"/>
  <c r="E454"/>
  <c r="C453"/>
  <c r="E453"/>
  <c r="C452"/>
  <c r="E452"/>
  <c r="C451"/>
  <c r="E451"/>
  <c r="C449"/>
  <c r="E449"/>
  <c r="C448"/>
  <c r="E448"/>
  <c r="C447"/>
  <c r="E447"/>
  <c r="C440"/>
  <c r="E440"/>
  <c r="C439"/>
  <c r="E439"/>
  <c r="C438"/>
  <c r="E438"/>
  <c r="C437"/>
  <c r="E437"/>
  <c r="C436"/>
  <c r="E436"/>
  <c r="C435"/>
  <c r="E435"/>
  <c r="C434"/>
  <c r="E434"/>
  <c r="C433"/>
  <c r="E433"/>
  <c r="C432"/>
  <c r="E432"/>
  <c r="C431"/>
  <c r="E431"/>
  <c r="C430"/>
  <c r="E430"/>
  <c r="C429"/>
  <c r="E429"/>
  <c r="C428"/>
  <c r="E428"/>
  <c r="C427"/>
  <c r="E427"/>
  <c r="C426"/>
  <c r="E426"/>
  <c r="C425"/>
  <c r="E425"/>
  <c r="C424"/>
  <c r="E424"/>
  <c r="C423"/>
  <c r="E423"/>
  <c r="C418"/>
  <c r="E418"/>
  <c r="C416"/>
  <c r="E416"/>
  <c r="C415"/>
  <c r="E415"/>
  <c r="E413"/>
  <c r="C412"/>
  <c r="E412"/>
  <c r="C410"/>
  <c r="E410"/>
  <c r="C409"/>
  <c r="E409"/>
  <c r="C408"/>
  <c r="E408"/>
  <c r="C407"/>
  <c r="E407"/>
  <c r="C406"/>
  <c r="E406"/>
  <c r="C405"/>
  <c r="E405"/>
  <c r="C404"/>
  <c r="E404"/>
  <c r="C403"/>
  <c r="E403"/>
  <c r="C402"/>
  <c r="E402"/>
  <c r="C401"/>
  <c r="E401"/>
  <c r="C400"/>
  <c r="E400"/>
  <c r="C399"/>
  <c r="E399"/>
  <c r="C398"/>
  <c r="E398"/>
  <c r="C397"/>
  <c r="E397"/>
  <c r="C396"/>
  <c r="E396"/>
  <c r="C395"/>
  <c r="E395"/>
  <c r="C394"/>
  <c r="E394"/>
  <c r="C393"/>
  <c r="E393"/>
  <c r="C369"/>
  <c r="E369"/>
  <c r="C368"/>
  <c r="E368"/>
  <c r="C367"/>
  <c r="E367"/>
  <c r="C366"/>
  <c r="E366"/>
  <c r="C388"/>
  <c r="E388"/>
  <c r="C387"/>
  <c r="E387"/>
  <c r="C386"/>
  <c r="E386"/>
  <c r="C385"/>
  <c r="E385"/>
  <c r="C384"/>
  <c r="E384"/>
  <c r="C383"/>
  <c r="E383"/>
  <c r="C382"/>
  <c r="E382"/>
  <c r="C381"/>
  <c r="E381"/>
  <c r="C380"/>
  <c r="E380"/>
  <c r="C379"/>
  <c r="E379"/>
  <c r="C378"/>
  <c r="E378"/>
  <c r="C377"/>
  <c r="E377"/>
  <c r="C376"/>
  <c r="E376"/>
  <c r="C375"/>
  <c r="E375"/>
  <c r="C374"/>
  <c r="E374"/>
  <c r="C373"/>
  <c r="E373"/>
  <c r="C372"/>
  <c r="E372"/>
  <c r="C371"/>
  <c r="E371"/>
  <c r="C370"/>
  <c r="E370"/>
  <c r="C365"/>
  <c r="E365"/>
  <c r="C364"/>
  <c r="E364"/>
  <c r="C363"/>
  <c r="E363"/>
  <c r="C362"/>
  <c r="E362"/>
  <c r="C355"/>
  <c r="E355"/>
  <c r="C349"/>
  <c r="E349"/>
  <c r="C352"/>
  <c r="E352"/>
  <c r="C351"/>
  <c r="E351"/>
  <c r="C350"/>
  <c r="E350"/>
  <c r="C348"/>
  <c r="E348"/>
  <c r="C347"/>
  <c r="E347"/>
  <c r="C346"/>
  <c r="E346"/>
  <c r="C345"/>
  <c r="E345"/>
  <c r="E327"/>
  <c r="E325"/>
  <c r="E328"/>
  <c r="E326"/>
  <c r="C320"/>
  <c r="E320"/>
  <c r="C319"/>
  <c r="E319"/>
  <c r="C318"/>
  <c r="E318"/>
  <c r="C317"/>
  <c r="E317"/>
  <c r="C316"/>
  <c r="E316"/>
  <c r="C315"/>
  <c r="E315"/>
  <c r="C314"/>
  <c r="E314"/>
  <c r="C313"/>
  <c r="E313"/>
  <c r="C312"/>
  <c r="E312"/>
  <c r="C311"/>
  <c r="E311"/>
  <c r="C310"/>
  <c r="E310"/>
  <c r="C309"/>
  <c r="E309"/>
  <c r="C308"/>
  <c r="E308"/>
  <c r="C301"/>
  <c r="E301"/>
  <c r="C300"/>
  <c r="E300"/>
  <c r="C299"/>
  <c r="E299"/>
  <c r="C298"/>
  <c r="E298"/>
  <c r="C297"/>
  <c r="E297"/>
  <c r="C292"/>
  <c r="E292"/>
  <c r="C291"/>
  <c r="E291"/>
  <c r="C290"/>
  <c r="E290"/>
  <c r="C289"/>
  <c r="E289"/>
  <c r="C288"/>
  <c r="E288"/>
  <c r="C287"/>
  <c r="E287"/>
  <c r="C286"/>
  <c r="E286"/>
  <c r="C285"/>
  <c r="E285"/>
  <c r="C284"/>
  <c r="E284"/>
  <c r="C283"/>
  <c r="E283"/>
  <c r="C282"/>
  <c r="E282"/>
  <c r="C281"/>
  <c r="E281"/>
  <c r="C280"/>
  <c r="E280"/>
  <c r="C279"/>
  <c r="E279"/>
  <c r="C278"/>
  <c r="E278"/>
  <c r="C277"/>
  <c r="E277"/>
  <c r="C276"/>
  <c r="E276"/>
  <c r="C275"/>
  <c r="E275"/>
  <c r="C274"/>
  <c r="E274"/>
  <c r="C273"/>
  <c r="E273"/>
  <c r="C272"/>
  <c r="E272"/>
  <c r="C271"/>
  <c r="E271"/>
  <c r="C270"/>
  <c r="E270"/>
  <c r="C269"/>
  <c r="E269"/>
  <c r="C268"/>
  <c r="E268"/>
  <c r="C267"/>
  <c r="E267"/>
  <c r="C266"/>
  <c r="E266"/>
  <c r="C265"/>
  <c r="E265"/>
  <c r="C264"/>
  <c r="E264"/>
  <c r="C263"/>
  <c r="E263"/>
  <c r="C262"/>
  <c r="E262"/>
  <c r="C261"/>
  <c r="E261"/>
  <c r="C260"/>
  <c r="E260"/>
  <c r="C259"/>
  <c r="E259"/>
  <c r="C258"/>
  <c r="E258"/>
  <c r="C255"/>
  <c r="E255"/>
  <c r="C250"/>
  <c r="E250"/>
  <c r="C249"/>
  <c r="E249"/>
  <c r="C248"/>
  <c r="E248"/>
  <c r="C235"/>
  <c r="E235"/>
  <c r="C247"/>
  <c r="E247"/>
  <c r="C246"/>
  <c r="E246"/>
  <c r="C245"/>
  <c r="E245"/>
  <c r="C244"/>
  <c r="E244"/>
  <c r="C243"/>
  <c r="E243"/>
  <c r="C242"/>
  <c r="E242"/>
  <c r="C241"/>
  <c r="E241"/>
  <c r="C240"/>
  <c r="E240"/>
  <c r="C239"/>
  <c r="E239"/>
  <c r="C238"/>
  <c r="E238"/>
  <c r="C237"/>
  <c r="E237"/>
  <c r="C236"/>
  <c r="E236"/>
  <c r="C234"/>
  <c r="E234"/>
  <c r="C226"/>
  <c r="E226"/>
  <c r="C225"/>
  <c r="E225"/>
  <c r="C220"/>
  <c r="E220"/>
  <c r="C219"/>
  <c r="E219"/>
  <c r="C218"/>
  <c r="E218"/>
  <c r="C217"/>
  <c r="E217"/>
  <c r="C210"/>
  <c r="E210"/>
  <c r="C209"/>
  <c r="E209"/>
  <c r="C208"/>
  <c r="E208"/>
  <c r="C207"/>
  <c r="E207"/>
  <c r="C206"/>
  <c r="E206"/>
  <c r="C205"/>
  <c r="E205"/>
  <c r="C204"/>
  <c r="E204"/>
  <c r="C203"/>
  <c r="E203"/>
  <c r="C202"/>
  <c r="E202"/>
  <c r="C201"/>
  <c r="E201"/>
  <c r="C200"/>
  <c r="E200"/>
  <c r="C199"/>
  <c r="E199"/>
  <c r="C198"/>
  <c r="E198"/>
  <c r="C197"/>
  <c r="E197"/>
  <c r="C196"/>
  <c r="E196"/>
  <c r="C195"/>
  <c r="E195"/>
  <c r="C194"/>
  <c r="E194"/>
  <c r="C187"/>
  <c r="E187"/>
  <c r="C186"/>
  <c r="E186"/>
  <c r="C185"/>
  <c r="E185"/>
  <c r="C184"/>
  <c r="E184"/>
  <c r="C183"/>
  <c r="E183"/>
  <c r="C182"/>
  <c r="E182"/>
  <c r="C181"/>
  <c r="E181"/>
  <c r="C180"/>
  <c r="E180"/>
  <c r="C175"/>
  <c r="E175"/>
  <c r="C174"/>
  <c r="E174"/>
  <c r="C173"/>
  <c r="E173"/>
  <c r="C172"/>
  <c r="E172"/>
  <c r="C171"/>
  <c r="E171"/>
  <c r="C170"/>
  <c r="E170"/>
  <c r="C166"/>
  <c r="E166"/>
  <c r="C165"/>
  <c r="E165"/>
  <c r="C160"/>
  <c r="E160"/>
  <c r="C159"/>
  <c r="E159"/>
  <c r="C158"/>
  <c r="E158"/>
  <c r="C157"/>
  <c r="E157"/>
  <c r="C156"/>
  <c r="E156"/>
  <c r="C155"/>
  <c r="E155"/>
  <c r="C149"/>
  <c r="E149"/>
  <c r="C148"/>
  <c r="E148"/>
  <c r="C147"/>
  <c r="E147"/>
  <c r="C146"/>
  <c r="E146"/>
  <c r="C145"/>
  <c r="E145"/>
  <c r="C144"/>
  <c r="E144"/>
  <c r="C143"/>
  <c r="E143"/>
  <c r="C142"/>
  <c r="E142"/>
  <c r="C141"/>
  <c r="E141"/>
  <c r="C140"/>
  <c r="E140"/>
  <c r="C139"/>
  <c r="E139"/>
  <c r="C138"/>
  <c r="E138"/>
  <c r="C137"/>
  <c r="E137"/>
  <c r="C136"/>
  <c r="E136"/>
  <c r="C135"/>
  <c r="E135"/>
  <c r="C134"/>
  <c r="E134"/>
  <c r="C133"/>
  <c r="E133"/>
  <c r="C127"/>
  <c r="E127"/>
  <c r="C126"/>
  <c r="E126"/>
  <c r="C121"/>
  <c r="E121"/>
  <c r="C120"/>
  <c r="E120"/>
  <c r="C119"/>
  <c r="E119"/>
  <c r="C114"/>
  <c r="E114"/>
  <c r="C113"/>
  <c r="E113"/>
  <c r="C112"/>
  <c r="E112"/>
  <c r="C111"/>
  <c r="E111"/>
  <c r="C110"/>
  <c r="E110"/>
  <c r="C109"/>
  <c r="E109"/>
  <c r="C108"/>
  <c r="E108"/>
  <c r="C107"/>
  <c r="E107"/>
  <c r="C106"/>
  <c r="E106"/>
  <c r="C105"/>
  <c r="E105"/>
  <c r="C104"/>
  <c r="E104"/>
  <c r="C103"/>
  <c r="E103"/>
  <c r="C102"/>
  <c r="E102"/>
  <c r="C101"/>
  <c r="E101"/>
  <c r="C100"/>
  <c r="E100"/>
  <c r="C99"/>
  <c r="E99"/>
  <c r="C98"/>
  <c r="E98"/>
  <c r="C97"/>
  <c r="E97"/>
  <c r="C96"/>
  <c r="E96"/>
  <c r="C95"/>
  <c r="E95"/>
  <c r="C94"/>
  <c r="E94"/>
  <c r="C93"/>
  <c r="E93"/>
  <c r="C92"/>
  <c r="E92"/>
  <c r="C89"/>
  <c r="E89"/>
  <c r="C88"/>
  <c r="E88"/>
  <c r="C87"/>
  <c r="E87"/>
  <c r="C86"/>
  <c r="E86"/>
  <c r="C79"/>
  <c r="E79"/>
  <c r="C74"/>
  <c r="E74"/>
  <c r="C73"/>
  <c r="E73"/>
  <c r="C68"/>
  <c r="E68"/>
  <c r="E67"/>
  <c r="C66"/>
  <c r="E66"/>
  <c r="C65"/>
  <c r="E65"/>
  <c r="E64"/>
  <c r="C63"/>
  <c r="E63"/>
  <c r="C62"/>
  <c r="E62"/>
  <c r="C61"/>
  <c r="E61"/>
  <c r="C60"/>
  <c r="E60"/>
  <c r="C54"/>
  <c r="E54"/>
  <c r="C53"/>
  <c r="E53"/>
  <c r="C52"/>
  <c r="E52"/>
  <c r="C51"/>
  <c r="E51"/>
  <c r="C50"/>
  <c r="E50"/>
  <c r="C49"/>
  <c r="E49"/>
  <c r="C48"/>
  <c r="E48"/>
  <c r="C47"/>
  <c r="E47"/>
  <c r="C46"/>
  <c r="E46"/>
  <c r="C45"/>
  <c r="E45"/>
  <c r="C44"/>
  <c r="E44"/>
  <c r="C43"/>
  <c r="E43"/>
  <c r="C42"/>
  <c r="E42"/>
  <c r="C41"/>
  <c r="E41"/>
  <c r="C40"/>
  <c r="E40"/>
  <c r="C39"/>
  <c r="E39"/>
  <c r="C33"/>
  <c r="E33"/>
  <c r="C32"/>
  <c r="E32"/>
  <c r="C31"/>
  <c r="E31"/>
  <c r="C30"/>
  <c r="E30"/>
  <c r="C25"/>
  <c r="E25"/>
  <c r="C24"/>
  <c r="E24"/>
  <c r="C23"/>
  <c r="E23"/>
  <c r="C22"/>
  <c r="E22"/>
  <c r="C21"/>
  <c r="E21"/>
  <c r="C20"/>
  <c r="E20"/>
  <c r="C19"/>
  <c r="E19"/>
  <c r="C18"/>
  <c r="E18"/>
  <c r="C17"/>
  <c r="E17"/>
  <c r="C12"/>
  <c r="E12"/>
  <c r="C11"/>
  <c r="E11"/>
  <c r="C10"/>
  <c r="E10"/>
  <c r="C9"/>
  <c r="E9"/>
  <c r="C8"/>
  <c r="E8"/>
  <c r="C7"/>
  <c r="E7"/>
  <c r="E6"/>
</calcChain>
</file>

<file path=xl/sharedStrings.xml><?xml version="1.0" encoding="utf-8"?>
<sst xmlns="http://schemas.openxmlformats.org/spreadsheetml/2006/main" count="1248" uniqueCount="646">
  <si>
    <t>However any quantity can be adjusted up or down to fit personal needs, budget or taste. These are suggestions only.</t>
  </si>
  <si>
    <r>
      <t>ADDING ITEMS</t>
    </r>
    <r>
      <rPr>
        <sz val="10"/>
        <rFont val="Geneva"/>
      </rPr>
      <t xml:space="preserve">: Adding extra items is very easy in Excel, but for your convenience, for each category, 2 extra lines are </t>
    </r>
  </si>
  <si>
    <t>already provided where you can insert products.</t>
  </si>
  <si>
    <t xml:space="preserve">of Adult Portions by the suggested amount of kilograms needed as in lines 5, 16, 29, 38 and so on.  For example, </t>
  </si>
  <si>
    <t xml:space="preserve">if you need 5 adult portions of Salt, multiply 5 x 1/2kg = 2.5kg salt for 6 months. If you need to figure this </t>
  </si>
  <si>
    <t>amount for 1 year, multiply the total by 2.5kg by 2 to = 5kgs. For only 3 months,  divide the suggested</t>
  </si>
  <si>
    <r>
      <t xml:space="preserve">* </t>
    </r>
    <r>
      <rPr>
        <b/>
        <sz val="10"/>
        <rFont val="Geneva"/>
      </rPr>
      <t>SHELF LIFE:</t>
    </r>
    <r>
      <rPr>
        <sz val="10"/>
        <rFont val="Geneva"/>
      </rPr>
      <t xml:space="preserve"> can be greatly increased by vacuum or nitrogen packing or other method of hermetically sealing foods</t>
    </r>
  </si>
  <si>
    <t xml:space="preserve">stored in the dark, freezing the items and leaving packaging unopened from time of purchase to usage. Storing foods at a </t>
  </si>
  <si>
    <t xml:space="preserve">constant 68 degrees F (20 degrees C) or lower will greatly lengthen shelf life. Many foods can be safely consumed months </t>
  </si>
  <si>
    <t xml:space="preserve">after the expiration date as long as the container is intact, but using foods by their expiration date will insure finest nutritional </t>
  </si>
  <si>
    <r>
      <t xml:space="preserve">quality and taste. (See article on </t>
    </r>
    <r>
      <rPr>
        <b/>
        <sz val="10"/>
        <color indexed="10"/>
        <rFont val="Geneva"/>
      </rPr>
      <t>Extending Shelf Life</t>
    </r>
    <r>
      <rPr>
        <sz val="10"/>
        <rFont val="Geneva"/>
      </rPr>
      <t xml:space="preserve"> in the Food section of Long Term Storage.)</t>
    </r>
  </si>
  <si>
    <r>
      <t xml:space="preserve">GENERAL NOTE:  </t>
    </r>
    <r>
      <rPr>
        <sz val="10"/>
        <rFont val="Geneva"/>
      </rPr>
      <t>These quantities are suggested guidelines. If you have severe allergies, you may need to store more antihistamines.</t>
    </r>
  </si>
  <si>
    <t xml:space="preserve">Suggested amounts might change due to different circumstances. If you have no running water, you may need or want more paper </t>
  </si>
  <si>
    <t xml:space="preserve">plates and styrofoam cups. Tailor this Food Planner to work for you! </t>
  </si>
  <si>
    <t>You can easily print this program out in black and white, but we used the different colors to distinguish the different food categories.</t>
  </si>
  <si>
    <t>by using any of the Column I, J or K. For products not marked with an expiration date, be sure to write on the product</t>
  </si>
  <si>
    <t>with a permanent marker the date of purchase.</t>
  </si>
  <si>
    <r>
      <t xml:space="preserve">The last column, L, is where you can change the suggested weekly amount per </t>
    </r>
    <r>
      <rPr>
        <b/>
        <sz val="10"/>
        <color indexed="8"/>
        <rFont val="Geneva"/>
      </rPr>
      <t>Adult Share</t>
    </r>
    <r>
      <rPr>
        <sz val="10"/>
        <color indexed="8"/>
        <rFont val="Geneva"/>
      </rPr>
      <t xml:space="preserve">. For example, if your family </t>
    </r>
  </si>
  <si>
    <t>wants to store more Green Beans, change the Adult Share in L87 to the quantity desired.</t>
  </si>
  <si>
    <t xml:space="preserve">This worksheet's food group information is based on the USDA (United States Dept. of Agriculture) recommended amounts. </t>
  </si>
  <si>
    <t>Actifed - Chesty</t>
  </si>
  <si>
    <t>bottle 20-10ml dose</t>
  </si>
  <si>
    <t>Band-Aids</t>
  </si>
  <si>
    <t>Benadryl</t>
  </si>
  <si>
    <t>Berocca</t>
  </si>
  <si>
    <t>bottle (10 ct.)</t>
  </si>
  <si>
    <t>Betadine Ointment</t>
  </si>
  <si>
    <t>tube (25g)</t>
  </si>
  <si>
    <t>Betadine Spray</t>
  </si>
  <si>
    <t>bottle (75 ml)</t>
  </si>
  <si>
    <t>Birth Control</t>
  </si>
  <si>
    <t xml:space="preserve">Suggested quantities are padded a bit to plan for unexpected circumstances. If the budget allows, it is always better to </t>
  </si>
  <si>
    <t>have too much than not enough!  With continued rotating of food into your normal diet, nothing will ever go to waste.</t>
  </si>
  <si>
    <r>
      <t>SPECIALTY ITEMS</t>
    </r>
    <r>
      <rPr>
        <sz val="10"/>
        <rFont val="Geneva"/>
      </rPr>
      <t xml:space="preserve">: A few items like mouse and rat traps are not based on the Adult Share formula but on a per week use. </t>
    </r>
  </si>
  <si>
    <t>Change these amounts to suit. Items that are gender-dependent like sanitary napkins, etc., you will been to fill in the amounts</t>
  </si>
  <si>
    <t>since this worksheet does not differentiate between male and female except in food quantities needed.</t>
  </si>
  <si>
    <t>This sheet does not cover all items needed except for most food and water. For additional items to stock, please check</t>
  </si>
  <si>
    <t>both the General Supplies List and First Aid List. These items too may be added to this worksheet to help keep track of progress.</t>
  </si>
  <si>
    <t xml:space="preserve">There are certain items that are not age-dependent like torches. If you plug in the value for one 4 year old child, the formula </t>
  </si>
  <si>
    <t>comes up with half a torch! Not too practical. Some of these items you will need to fill in by hand.</t>
  </si>
  <si>
    <t>Children Aged 1-6 years</t>
  </si>
  <si>
    <t>Children Aged 7-11 years</t>
  </si>
  <si>
    <t>Females aged 12-18 years</t>
  </si>
  <si>
    <t>Males aged 12-18 years</t>
  </si>
  <si>
    <t>Females aged over 18 years</t>
  </si>
  <si>
    <t>Males aged over 18 years</t>
  </si>
  <si>
    <t>Adult Serves</t>
  </si>
  <si>
    <t>Weeks</t>
  </si>
  <si>
    <t>Number of Weeks to Provide Supply for...</t>
  </si>
  <si>
    <t>Number of Pets</t>
  </si>
  <si>
    <t>Foods are categorized by food group. You can use this sheet one of two ways:</t>
  </si>
  <si>
    <r>
      <t>METHOD 1</t>
    </r>
    <r>
      <rPr>
        <sz val="10"/>
        <rFont val="Geneva"/>
      </rPr>
      <t xml:space="preserve">: You can use the </t>
    </r>
    <r>
      <rPr>
        <b/>
        <sz val="10"/>
        <rFont val="Geneva"/>
      </rPr>
      <t>suggested</t>
    </r>
    <r>
      <rPr>
        <sz val="10"/>
        <rFont val="Geneva"/>
      </rPr>
      <t xml:space="preserve"> amount of </t>
    </r>
    <r>
      <rPr>
        <b/>
        <sz val="10"/>
        <rFont val="Geneva"/>
      </rPr>
      <t xml:space="preserve">foods to select </t>
    </r>
    <r>
      <rPr>
        <sz val="10"/>
        <rFont val="Geneva"/>
      </rPr>
      <t>at the beginning of each category and</t>
    </r>
  </si>
  <si>
    <t xml:space="preserve">plug in the amount of each food you want to fulfill the amounts. To use this method, multiply the number </t>
  </si>
  <si>
    <t>sack/box (15 ct.)</t>
  </si>
  <si>
    <t>Trash bags, large</t>
  </si>
  <si>
    <t>Trash bags, x-large</t>
  </si>
  <si>
    <t>sack/box (20 ct.)</t>
  </si>
  <si>
    <t>amount to select for each category in half.</t>
  </si>
  <si>
    <r>
      <t>METHOD 2</t>
    </r>
    <r>
      <rPr>
        <sz val="10"/>
        <rFont val="Geneva"/>
      </rPr>
      <t xml:space="preserve">: You can use the </t>
    </r>
    <r>
      <rPr>
        <b/>
        <sz val="10"/>
        <rFont val="Geneva"/>
      </rPr>
      <t>suggested</t>
    </r>
    <r>
      <rPr>
        <sz val="10"/>
        <rFont val="Geneva"/>
      </rPr>
      <t xml:space="preserve"> amounts of Adults Shares found in Column L.</t>
    </r>
  </si>
  <si>
    <t>To use this method, scroll down to B515 and fill in the number of family members for each lines 515 - 520.</t>
  </si>
  <si>
    <t xml:space="preserve">The number of Adult Shares needed will automatically be figured into the suggested amounts figured in Column C, </t>
  </si>
  <si>
    <r>
      <t xml:space="preserve">Target Amount. </t>
    </r>
    <r>
      <rPr>
        <sz val="10"/>
        <color indexed="8"/>
        <rFont val="Geneva"/>
      </rPr>
      <t xml:space="preserve">As you add to your stored items, fill in the amounts in Column D, </t>
    </r>
    <r>
      <rPr>
        <b/>
        <sz val="10"/>
        <color indexed="11"/>
        <rFont val="Geneva"/>
      </rPr>
      <t>Quantity On Hand</t>
    </r>
    <r>
      <rPr>
        <sz val="10"/>
        <color indexed="8"/>
        <rFont val="Geneva"/>
      </rPr>
      <t>. The worksheet</t>
    </r>
  </si>
  <si>
    <r>
      <t>will automatically fill in</t>
    </r>
    <r>
      <rPr>
        <b/>
        <sz val="10"/>
        <color indexed="39"/>
        <rFont val="Geneva"/>
      </rPr>
      <t xml:space="preserve"> </t>
    </r>
    <r>
      <rPr>
        <sz val="10"/>
        <color indexed="8"/>
        <rFont val="Geneva"/>
      </rPr>
      <t>the amounts still needed in Column E,</t>
    </r>
    <r>
      <rPr>
        <sz val="10"/>
        <color indexed="39"/>
        <rFont val="Geneva"/>
      </rPr>
      <t xml:space="preserve"> </t>
    </r>
    <r>
      <rPr>
        <b/>
        <sz val="10"/>
        <color indexed="10"/>
        <rFont val="Geneva"/>
      </rPr>
      <t>Amount Needed</t>
    </r>
    <r>
      <rPr>
        <sz val="10"/>
        <color indexed="39"/>
        <rFont val="Geneva"/>
      </rPr>
      <t xml:space="preserve">. </t>
    </r>
    <r>
      <rPr>
        <sz val="10"/>
        <color indexed="8"/>
        <rFont val="Geneva"/>
      </rPr>
      <t xml:space="preserve">If you want to keep track of how much </t>
    </r>
  </si>
  <si>
    <r>
      <t xml:space="preserve">you're spending, drop in the cost per item in Column F, </t>
    </r>
    <r>
      <rPr>
        <b/>
        <sz val="10"/>
        <color indexed="40"/>
        <rFont val="Geneva"/>
      </rPr>
      <t>Unit Cost</t>
    </r>
    <r>
      <rPr>
        <sz val="10"/>
        <color indexed="8"/>
        <rFont val="Geneva"/>
      </rPr>
      <t>. The worksheet will automatically calculate the</t>
    </r>
  </si>
  <si>
    <t>extended cost in Column G.</t>
  </si>
  <si>
    <r>
      <t>SHELF LIFE</t>
    </r>
    <r>
      <rPr>
        <sz val="10"/>
        <color indexed="8"/>
        <rFont val="Geneva"/>
      </rPr>
      <t>: For most products, Column H will give you the recommended MINIMUM shelf life. Many food products list</t>
    </r>
  </si>
  <si>
    <t>the expiration date right on the package. For those that do not, you can keep track when you purchase items on this sheet</t>
  </si>
  <si>
    <t>Soft Wash Liquid Soap Refill</t>
  </si>
  <si>
    <t>Sponges</t>
  </si>
  <si>
    <t>Spray &amp; Wipe</t>
  </si>
  <si>
    <t>Steel Pads</t>
  </si>
  <si>
    <t>pads</t>
  </si>
  <si>
    <t>Windex</t>
  </si>
  <si>
    <r>
      <t xml:space="preserve">     </t>
    </r>
    <r>
      <rPr>
        <b/>
        <u/>
        <sz val="14"/>
        <color indexed="16"/>
        <rFont val="Geneva"/>
      </rPr>
      <t>HEALTH and HYGIENE</t>
    </r>
  </si>
  <si>
    <t>HYGIENE/PERSONAL</t>
  </si>
  <si>
    <t>After Shave/Men's Cologne</t>
  </si>
  <si>
    <t>ChapStick</t>
  </si>
  <si>
    <t>Cosmetic Items (make your own list)</t>
  </si>
  <si>
    <t>Cotton Buds</t>
  </si>
  <si>
    <t>box (100 ct.)</t>
  </si>
  <si>
    <t>Cottonballs</t>
  </si>
  <si>
    <t>bags (180 ct.)</t>
  </si>
  <si>
    <t>Cream Rinse/Conditioner</t>
  </si>
  <si>
    <t>Dental Floss</t>
  </si>
  <si>
    <t xml:space="preserve">Deodorant </t>
  </si>
  <si>
    <t>Foot Exfoliating Cream</t>
  </si>
  <si>
    <t>Hair Color (depends on no. of women)</t>
  </si>
  <si>
    <t>Hand Lotion</t>
  </si>
  <si>
    <t>Heel Softener</t>
  </si>
  <si>
    <t>Heel Stone</t>
  </si>
  <si>
    <t>Mouthwash</t>
  </si>
  <si>
    <t>Panty Liners  (depends on no. of women)</t>
  </si>
  <si>
    <t>Perfume</t>
  </si>
  <si>
    <t>Plax</t>
  </si>
  <si>
    <t>Razor Blades</t>
  </si>
  <si>
    <t>Razors, disposables</t>
  </si>
  <si>
    <t>pkg (10 ct)</t>
  </si>
  <si>
    <t>Sanitary Pads (depends on no. of women)</t>
  </si>
  <si>
    <t>Shampoo</t>
  </si>
  <si>
    <t>375 ml/bottle</t>
  </si>
  <si>
    <t>Shave Cream</t>
  </si>
  <si>
    <t>Tampons  (depends on no. of women)</t>
  </si>
  <si>
    <t>Toothbrush</t>
  </si>
  <si>
    <t>Toothpaste</t>
  </si>
  <si>
    <t xml:space="preserve">MEDICATIONS/HEALTH </t>
  </si>
  <si>
    <t>Antifungal</t>
  </si>
  <si>
    <t>rolls</t>
  </si>
  <si>
    <t>Daktarin ointment</t>
  </si>
  <si>
    <t>Demazin 12 hour Sinus</t>
  </si>
  <si>
    <t>box (18 ct.)</t>
  </si>
  <si>
    <t>Demazin 6 hour Antihistamine</t>
  </si>
  <si>
    <t>box (30 ct.)</t>
  </si>
  <si>
    <t>Difflam</t>
  </si>
  <si>
    <t>box (16 ct.)</t>
  </si>
  <si>
    <t>Disprin Direct (mouth dissolvable)</t>
  </si>
  <si>
    <t>box (24 count)</t>
  </si>
  <si>
    <t>Disprin Extra Strength</t>
  </si>
  <si>
    <t>box (16 count)</t>
  </si>
  <si>
    <t xml:space="preserve">Disprin Forte </t>
  </si>
  <si>
    <t>Epson Salts</t>
  </si>
  <si>
    <t>box (375g)</t>
  </si>
  <si>
    <t>Eyedropper</t>
  </si>
  <si>
    <t>Leukostrips</t>
  </si>
  <si>
    <t>box (9 ct.)</t>
  </si>
  <si>
    <t>Medical Tape</t>
  </si>
  <si>
    <t>Merthiolate</t>
  </si>
  <si>
    <t>bottle 50 ml</t>
  </si>
  <si>
    <t>Moleskin</t>
  </si>
  <si>
    <t>pkg.</t>
  </si>
  <si>
    <t>Mylanta Tablets</t>
  </si>
  <si>
    <t>box (100 count)</t>
  </si>
  <si>
    <t>Nurofren</t>
  </si>
  <si>
    <t>box (48 count)</t>
  </si>
  <si>
    <t xml:space="preserve">Panamax </t>
  </si>
  <si>
    <t>Prep H, ointment</t>
  </si>
  <si>
    <t>Prep H, suppositories</t>
  </si>
  <si>
    <t xml:space="preserve">box (12 ct.) </t>
  </si>
  <si>
    <t>Robitussin-Ex</t>
  </si>
  <si>
    <t>bottle 10-20ml dose</t>
  </si>
  <si>
    <t>Solarcaine</t>
  </si>
  <si>
    <t>Strepsils</t>
  </si>
  <si>
    <t xml:space="preserve">box </t>
  </si>
  <si>
    <t>Sudafed (Daytime/Nightime)</t>
  </si>
  <si>
    <t>Sudafed +</t>
  </si>
  <si>
    <t>box ( 20 ct.)</t>
  </si>
  <si>
    <t>TeaTree Oil</t>
  </si>
  <si>
    <t>bottle (10 ml)</t>
  </si>
  <si>
    <t>Vitamin, Echinacea</t>
  </si>
  <si>
    <t xml:space="preserve">bottle (60 ct.) </t>
  </si>
  <si>
    <t>Vitamin, Multi</t>
  </si>
  <si>
    <t>Zantac</t>
  </si>
  <si>
    <t>box (6 ct.)</t>
  </si>
  <si>
    <t>Ages of Persons to Feed</t>
  </si>
  <si>
    <t>No. of Persons</t>
  </si>
  <si>
    <t>Serves</t>
  </si>
  <si>
    <t>Dog Food, Dry (depends on dog size)</t>
  </si>
  <si>
    <t>Dog Water Bowl</t>
  </si>
  <si>
    <t>Dog, Leash</t>
  </si>
  <si>
    <t>Dog, Muzzle</t>
  </si>
  <si>
    <t>Dog, Water 1 gal. per med. dog, per day)</t>
  </si>
  <si>
    <t>Fish Food</t>
  </si>
  <si>
    <t>Hair Ball Medicine</t>
  </si>
  <si>
    <t>tube</t>
  </si>
  <si>
    <t>Tennis Balls</t>
  </si>
  <si>
    <r>
      <t xml:space="preserve">     </t>
    </r>
    <r>
      <rPr>
        <b/>
        <u/>
        <sz val="14"/>
        <color indexed="51"/>
        <rFont val="Geneva"/>
      </rPr>
      <t>HOUSEHOLD ITEMS</t>
    </r>
  </si>
  <si>
    <t>PAPER, PLASTIC and ALUMINUM</t>
  </si>
  <si>
    <t>Aluminum Foil, long</t>
  </si>
  <si>
    <t>roll</t>
  </si>
  <si>
    <t>Aluminum Foil, short</t>
  </si>
  <si>
    <t>Baking Cups</t>
  </si>
  <si>
    <t>pkg (100 ct.)</t>
  </si>
  <si>
    <t>Brown Paper Bags, lunch size</t>
  </si>
  <si>
    <t>pkg (300)</t>
  </si>
  <si>
    <t>Click Zip, 1.25 litre (qt.)</t>
  </si>
  <si>
    <t>box (15 ct.)</t>
  </si>
  <si>
    <t>Click Zip, 2 litre (1/2 gal.)</t>
  </si>
  <si>
    <t>box (12 ct.)</t>
  </si>
  <si>
    <t>Click Zip, gallon</t>
  </si>
  <si>
    <t>Click Zip, snack size</t>
  </si>
  <si>
    <t>box (50)</t>
  </si>
  <si>
    <t>Coffee Filters</t>
  </si>
  <si>
    <t>box (40 ct)</t>
  </si>
  <si>
    <t>Kleenex</t>
  </si>
  <si>
    <t>Oven Bags, large</t>
  </si>
  <si>
    <t>box (4 ct.)</t>
  </si>
  <si>
    <t>Oven Bags, small</t>
  </si>
  <si>
    <t>box (5 ct)</t>
  </si>
  <si>
    <t>Paper Bowls</t>
  </si>
  <si>
    <t>Paper Cups</t>
  </si>
  <si>
    <t>Paper Napkins</t>
  </si>
  <si>
    <t>Paper Plates</t>
  </si>
  <si>
    <t>Paper Platters</t>
  </si>
  <si>
    <t>Paper Towels</t>
  </si>
  <si>
    <t>Plastic Forks, Knives &amp; Spoons</t>
  </si>
  <si>
    <t>sets</t>
  </si>
  <si>
    <t>Plastic Wrap</t>
  </si>
  <si>
    <t>Styrofoam Cups</t>
  </si>
  <si>
    <t>Toilet Paper</t>
  </si>
  <si>
    <t>Toothpicks</t>
  </si>
  <si>
    <t>box (350 ct.)</t>
  </si>
  <si>
    <t>Trash bags, clear</t>
  </si>
  <si>
    <t>Lightbulbs, 75W</t>
  </si>
  <si>
    <t>Lightbulbs, 60W Reflector Floods</t>
  </si>
  <si>
    <t>Matches</t>
  </si>
  <si>
    <t>pkg (10 boxes)</t>
  </si>
  <si>
    <t>Mortein + Barrier</t>
  </si>
  <si>
    <t>Mortein + Cockroach Lure 'n Kill</t>
  </si>
  <si>
    <t>Mortein Fly &amp; Insect Killer/Raid</t>
  </si>
  <si>
    <t>Mouse Traps (figured as 1/week)</t>
  </si>
  <si>
    <t>Needles, assorted sizes</t>
  </si>
  <si>
    <t>Rat Sack</t>
  </si>
  <si>
    <t>Rat Traps (figured as 1/month)</t>
  </si>
  <si>
    <t>Razors, Single Edge</t>
  </si>
  <si>
    <t>Safety Pins, assorted sizes</t>
  </si>
  <si>
    <t>Torch (one per person)</t>
  </si>
  <si>
    <t>Torch Replacement Bulbs</t>
  </si>
  <si>
    <t>CLEANSERS</t>
  </si>
  <si>
    <t>Ammonia</t>
  </si>
  <si>
    <t>Bleach</t>
  </si>
  <si>
    <t>Cleanser (Ajax)</t>
  </si>
  <si>
    <t>Dishwasher Soap (Finish)</t>
  </si>
  <si>
    <t>Dishwashing Liquid (500ml)</t>
  </si>
  <si>
    <t>Fabric Softener</t>
  </si>
  <si>
    <t>refill</t>
  </si>
  <si>
    <t>Glen 20, spray</t>
  </si>
  <si>
    <t>Laundry Soap</t>
  </si>
  <si>
    <t>O'Cedar Polish</t>
  </si>
  <si>
    <t>Pin O Clean</t>
  </si>
  <si>
    <t>Soap, bars</t>
  </si>
  <si>
    <t>Soft Wash Liquid Soap Dispensers</t>
  </si>
  <si>
    <t>500 ml</t>
  </si>
  <si>
    <t>Bacon Bits</t>
  </si>
  <si>
    <t>65 g</t>
  </si>
  <si>
    <t>Basil Leaves (Sweet)</t>
  </si>
  <si>
    <t>10 g</t>
  </si>
  <si>
    <t>Bay Leaf</t>
  </si>
  <si>
    <t>12 g</t>
  </si>
  <si>
    <t>Cayenne</t>
  </si>
  <si>
    <t>30 g</t>
  </si>
  <si>
    <t>Chili Flakes, Red Pepper, Crushed</t>
  </si>
  <si>
    <t>18g</t>
  </si>
  <si>
    <t>Chili Powder</t>
  </si>
  <si>
    <t>35 g</t>
  </si>
  <si>
    <t>Chili Powder, Mexican</t>
  </si>
  <si>
    <t>30g</t>
  </si>
  <si>
    <t>Chilies, ground</t>
  </si>
  <si>
    <t>bottle, sm.</t>
  </si>
  <si>
    <t>Cinnamon, ground</t>
  </si>
  <si>
    <t>Cumin</t>
  </si>
  <si>
    <t>Dill</t>
  </si>
  <si>
    <t>Garlic, fresh, minced</t>
  </si>
  <si>
    <t>jar, sm.</t>
  </si>
  <si>
    <t>Garlic Powder</t>
  </si>
  <si>
    <t>155 g</t>
  </si>
  <si>
    <t>Garlic Salt</t>
  </si>
  <si>
    <t>65g</t>
  </si>
  <si>
    <t>Garlic, minced</t>
  </si>
  <si>
    <t>130 g</t>
  </si>
  <si>
    <t>Marjoram Leaves</t>
  </si>
  <si>
    <t>6 g</t>
  </si>
  <si>
    <t>Meat Tenderizer</t>
  </si>
  <si>
    <t>Mexican Seasoning</t>
  </si>
  <si>
    <t>Nutmeg</t>
  </si>
  <si>
    <t>100 g</t>
  </si>
  <si>
    <t>Onion Powder</t>
  </si>
  <si>
    <t xml:space="preserve">40 g </t>
  </si>
  <si>
    <t>Onion, chopped, dried</t>
  </si>
  <si>
    <t>100g</t>
  </si>
  <si>
    <t>Oregano Leaves</t>
  </si>
  <si>
    <t>5g</t>
  </si>
  <si>
    <t>Indefinite</t>
  </si>
  <si>
    <t>Paprika</t>
  </si>
  <si>
    <t>115 g</t>
  </si>
  <si>
    <t>Parsley Leaves</t>
  </si>
  <si>
    <t>15 g</t>
  </si>
  <si>
    <t>Pepper, garlic</t>
  </si>
  <si>
    <t>20 oz, 567 g</t>
  </si>
  <si>
    <t>Pepper, ground</t>
  </si>
  <si>
    <t>75 g</t>
  </si>
  <si>
    <t>Peppercorn, whole</t>
  </si>
  <si>
    <t>18 oz, 510 g</t>
  </si>
  <si>
    <t>Pizza</t>
  </si>
  <si>
    <t>18 g</t>
  </si>
  <si>
    <t>Rosemary</t>
  </si>
  <si>
    <t>Sage</t>
  </si>
  <si>
    <t xml:space="preserve">20 g </t>
  </si>
  <si>
    <t>Seasoned Salt</t>
  </si>
  <si>
    <t>Sesame Seed</t>
  </si>
  <si>
    <t>Taco Seasoning</t>
  </si>
  <si>
    <t>35g sachets</t>
  </si>
  <si>
    <t>Tarragon</t>
  </si>
  <si>
    <t>Thyme</t>
  </si>
  <si>
    <t>10g</t>
  </si>
  <si>
    <t>FLAVORINGS and EXTRACTS - 1/2 kg, per adult serve, for 6 months</t>
  </si>
  <si>
    <t>Almond</t>
  </si>
  <si>
    <t>100 ml</t>
  </si>
  <si>
    <t>Cocoa, powdered</t>
  </si>
  <si>
    <t>375 g box</t>
  </si>
  <si>
    <t>month</t>
  </si>
  <si>
    <t>Claratyne/Telfast Antihistamine</t>
  </si>
  <si>
    <t>pkg (10 dose)</t>
  </si>
  <si>
    <t>Codral</t>
  </si>
  <si>
    <t>box (48 ct.)</t>
  </si>
  <si>
    <t>Crepe Bandages</t>
  </si>
  <si>
    <t>Water, drinking (tap water, not treated)</t>
  </si>
  <si>
    <t>N/A</t>
  </si>
  <si>
    <t>BOOZE</t>
  </si>
  <si>
    <t>Wine, red</t>
  </si>
  <si>
    <t>7-10 years</t>
  </si>
  <si>
    <t>Wine, red, cooking</t>
  </si>
  <si>
    <t>Wine, white</t>
  </si>
  <si>
    <t>5-7 years</t>
  </si>
  <si>
    <t>Wine, white, cooking</t>
  </si>
  <si>
    <r>
      <t xml:space="preserve">    </t>
    </r>
    <r>
      <rPr>
        <b/>
        <u/>
        <sz val="14"/>
        <color indexed="54"/>
        <rFont val="Geneva"/>
      </rPr>
      <t>FUR, FIN and FEATHER</t>
    </r>
  </si>
  <si>
    <t>PET SUPPLIES</t>
  </si>
  <si>
    <t>Cat Box</t>
  </si>
  <si>
    <t>Cat Box Liners</t>
  </si>
  <si>
    <t>Cat Cage for Transportation</t>
  </si>
  <si>
    <t>Cat Food, Canned</t>
  </si>
  <si>
    <t>Cat Food, Dry</t>
  </si>
  <si>
    <t>Cat Food, Foil Pouches</t>
  </si>
  <si>
    <t>Cat Leash</t>
  </si>
  <si>
    <t>Cat Litter</t>
  </si>
  <si>
    <t>Cat Water (1 pint per cat, per day)</t>
  </si>
  <si>
    <t>liters</t>
  </si>
  <si>
    <t>Catnip Toys</t>
  </si>
  <si>
    <t>Dog Bones</t>
  </si>
  <si>
    <t>Dog Chewies</t>
  </si>
  <si>
    <t>Dog Food Bowl</t>
  </si>
  <si>
    <t>Parmesan, grated</t>
  </si>
  <si>
    <t>250g can</t>
  </si>
  <si>
    <t>Canned Milk - Select 12 cans minimum, per adult serve, for 6 months</t>
  </si>
  <si>
    <t>Evaporated milk (cans)</t>
  </si>
  <si>
    <t>Sweetened Condensed Milk</t>
  </si>
  <si>
    <r>
      <t xml:space="preserve">     </t>
    </r>
    <r>
      <rPr>
        <b/>
        <u/>
        <sz val="14"/>
        <color indexed="45"/>
        <rFont val="Geneva"/>
      </rPr>
      <t>FATS, OILS and SWEETS GROUP</t>
    </r>
  </si>
  <si>
    <t>Oils, Fats and Shortening - 30 liters/14kg, per adult serve, for 6 months</t>
  </si>
  <si>
    <t>Corn Oil</t>
  </si>
  <si>
    <t>750 ml</t>
  </si>
  <si>
    <t>Butter</t>
  </si>
  <si>
    <t>Mayonnaise</t>
  </si>
  <si>
    <t>jars</t>
  </si>
  <si>
    <t xml:space="preserve">Olive Oil </t>
  </si>
  <si>
    <t>6-9 months</t>
  </si>
  <si>
    <t>Pure &amp; Simple/Pam</t>
  </si>
  <si>
    <t>cans</t>
  </si>
  <si>
    <t>Salad Dressing</t>
  </si>
  <si>
    <t>Honey, Sugar and Syrup - 25kg minimum, per adult serve, for 6 months</t>
  </si>
  <si>
    <t>Equal</t>
  </si>
  <si>
    <t>box (500 ct.)</t>
  </si>
  <si>
    <t>Corn Syrup</t>
  </si>
  <si>
    <t>Honey</t>
  </si>
  <si>
    <t>Maple Syrup</t>
  </si>
  <si>
    <t>Molasses</t>
  </si>
  <si>
    <t xml:space="preserve">Sugar, brown </t>
  </si>
  <si>
    <t>Sugar, granulated</t>
  </si>
  <si>
    <t>Sugar, powdered</t>
  </si>
  <si>
    <r>
      <t xml:space="preserve">     </t>
    </r>
    <r>
      <rPr>
        <b/>
        <u/>
        <sz val="14"/>
        <color indexed="52"/>
        <rFont val="Geneva"/>
      </rPr>
      <t>MISCELLANEOUS  FOOD  ITEMS</t>
    </r>
  </si>
  <si>
    <t>COMFORT FOODS - Select as desired</t>
  </si>
  <si>
    <t>Cake/Brownie Mix</t>
  </si>
  <si>
    <t>Chewing Gum, Bubblegum Extra</t>
  </si>
  <si>
    <t>12 months</t>
  </si>
  <si>
    <t>Chewing Gum, Juicy Fruit</t>
  </si>
  <si>
    <t>Chewing Gum, Wrigley's Spearmint</t>
  </si>
  <si>
    <t>Chocolate Bars, depending on ingredients</t>
  </si>
  <si>
    <t>each</t>
  </si>
  <si>
    <t>1 year +/-</t>
  </si>
  <si>
    <t>Chocolate Chips</t>
  </si>
  <si>
    <t>Chocolate Melts</t>
  </si>
  <si>
    <t>Crackers, Misc.</t>
  </si>
  <si>
    <t>Crackers, Ritz</t>
  </si>
  <si>
    <t>Hard Candy</t>
  </si>
  <si>
    <t>bag</t>
  </si>
  <si>
    <t>Muffin Mix</t>
  </si>
  <si>
    <t>box of 12</t>
  </si>
  <si>
    <t>Wax Paper</t>
  </si>
  <si>
    <t>BATTERIES, LIGHTBULBS, PEST CONTROL and FIRE ITEMS</t>
  </si>
  <si>
    <t>Aerogard</t>
  </si>
  <si>
    <t>Batteries, 6 Volt Lantern</t>
  </si>
  <si>
    <t>Batteries, AA</t>
  </si>
  <si>
    <t>Batteries, AAA</t>
  </si>
  <si>
    <t>Batteries, C</t>
  </si>
  <si>
    <t>Batteries, D</t>
  </si>
  <si>
    <t>Bic Lighters</t>
  </si>
  <si>
    <t>Dust Masks</t>
  </si>
  <si>
    <t>Firestarters (kerosene soaked)</t>
  </si>
  <si>
    <t>pkg. (24 ct.)</t>
  </si>
  <si>
    <t>Gas Match</t>
  </si>
  <si>
    <t>Lightbulbs, 100W</t>
  </si>
  <si>
    <t>Lightbulbs, 60W</t>
  </si>
  <si>
    <t>Hollandaise Sauce</t>
  </si>
  <si>
    <t>Horseradish</t>
  </si>
  <si>
    <t>Jams</t>
  </si>
  <si>
    <t>Ketchup</t>
  </si>
  <si>
    <t>bottle, lg</t>
  </si>
  <si>
    <t>Lemon Juice</t>
  </si>
  <si>
    <t>Lime Juice</t>
  </si>
  <si>
    <t>Liquid Smoke</t>
  </si>
  <si>
    <t>Mustard, American</t>
  </si>
  <si>
    <t>Mustard, Dijon</t>
  </si>
  <si>
    <t>Mustard, English</t>
  </si>
  <si>
    <t>Olives, pitted</t>
  </si>
  <si>
    <t>Olives, sliced</t>
  </si>
  <si>
    <t>Pickle Relish</t>
  </si>
  <si>
    <t>Pickles</t>
  </si>
  <si>
    <t>Vinegar</t>
  </si>
  <si>
    <t>SALT - Select 1/2kg, per person, for 6 months</t>
  </si>
  <si>
    <t>Salt</t>
  </si>
  <si>
    <t>indefinite</t>
  </si>
  <si>
    <t>SPICES - Select 1kg minimum, per adult serve, for 6 months</t>
  </si>
  <si>
    <t>Eggs - Select 12 dozen minimum, per adult serve, for 6 months</t>
  </si>
  <si>
    <t>Egg Replacer</t>
  </si>
  <si>
    <t>box of 60 "eggs"</t>
  </si>
  <si>
    <t>Eggs, Dehydrated</t>
  </si>
  <si>
    <t>dozen</t>
  </si>
  <si>
    <r>
      <t xml:space="preserve">     </t>
    </r>
    <r>
      <rPr>
        <b/>
        <u/>
        <sz val="14"/>
        <color indexed="58"/>
        <rFont val="Geneva"/>
      </rPr>
      <t>VEGETABLE GROUP</t>
    </r>
  </si>
  <si>
    <t>Vegetables - Select 500 servings, per adult serve, for 6 months</t>
  </si>
  <si>
    <t>Artichoke Hearts</t>
  </si>
  <si>
    <t>can/jar</t>
  </si>
  <si>
    <t>3-4 years</t>
  </si>
  <si>
    <t>Asparagus</t>
  </si>
  <si>
    <t>340g (reg. can)</t>
  </si>
  <si>
    <t>Bamboo Shoots</t>
  </si>
  <si>
    <t>Beans, Green</t>
  </si>
  <si>
    <t>440 (reg. can)</t>
  </si>
  <si>
    <t>Beans, Corn, Capsicum</t>
  </si>
  <si>
    <t>Beans Lima</t>
  </si>
  <si>
    <t>4 years</t>
  </si>
  <si>
    <t>Beans, Wax</t>
  </si>
  <si>
    <t>Capers</t>
  </si>
  <si>
    <t>Carrots</t>
  </si>
  <si>
    <t>8 years</t>
  </si>
  <si>
    <t>Corn</t>
  </si>
  <si>
    <t>Corn, creamed</t>
  </si>
  <si>
    <t>310 g (sm. can)</t>
  </si>
  <si>
    <t>Corn/Peas</t>
  </si>
  <si>
    <t>Enchilada Sauce</t>
  </si>
  <si>
    <t>Fajita Sauce</t>
  </si>
  <si>
    <t>Jalapenos, sliced</t>
  </si>
  <si>
    <t>737 g (lg can)</t>
  </si>
  <si>
    <t>Mushrooms</t>
  </si>
  <si>
    <t>Onions, Cocktail</t>
  </si>
  <si>
    <t>Peas</t>
  </si>
  <si>
    <t>Peas &amp; Carrots</t>
  </si>
  <si>
    <t>Popcorn, unpopped</t>
  </si>
  <si>
    <t>3 years</t>
  </si>
  <si>
    <t>Potatoes, flaked</t>
  </si>
  <si>
    <t>pkg 20-3/4 C serves</t>
  </si>
  <si>
    <t>Pumpkin</t>
  </si>
  <si>
    <t>Salsa, Chunky</t>
  </si>
  <si>
    <t>Spaghetti Sauce</t>
  </si>
  <si>
    <t>bottles</t>
  </si>
  <si>
    <t>Taco Sauce</t>
  </si>
  <si>
    <t>bottle</t>
  </si>
  <si>
    <t>Tiny Taters</t>
  </si>
  <si>
    <t>Tomato Paste</t>
  </si>
  <si>
    <t>Tomatoes, Italian</t>
  </si>
  <si>
    <t>Tomatoes, peeled</t>
  </si>
  <si>
    <t>Water Chestnuts</t>
  </si>
  <si>
    <t>Lemon</t>
  </si>
  <si>
    <t>Orange</t>
  </si>
  <si>
    <t>Vanilla</t>
  </si>
  <si>
    <r>
      <t xml:space="preserve">     </t>
    </r>
    <r>
      <rPr>
        <b/>
        <u/>
        <sz val="14"/>
        <color indexed="39"/>
        <rFont val="Geneva"/>
      </rPr>
      <t>WET YOUR WHISTLE</t>
    </r>
  </si>
  <si>
    <t>BEVERAGES - Select 350 servings minimum, per adult serve, for 6 months</t>
  </si>
  <si>
    <t>Coffee, auto drip</t>
  </si>
  <si>
    <t>3 months</t>
  </si>
  <si>
    <t>Coffee, instant, regular</t>
  </si>
  <si>
    <t>368 g (13 oz)</t>
  </si>
  <si>
    <t>Coffee, instant, decaf</t>
  </si>
  <si>
    <t>250 g</t>
  </si>
  <si>
    <t>Cranberry Juice</t>
  </si>
  <si>
    <t>jug</t>
  </si>
  <si>
    <t>Stamina Aid/Gator Aide</t>
  </si>
  <si>
    <t>Hot Cocoa</t>
  </si>
  <si>
    <t>serves</t>
  </si>
  <si>
    <t>Ovaltine</t>
  </si>
  <si>
    <t>Powdered Drink/Kool Aid</t>
  </si>
  <si>
    <t>850 ml can</t>
  </si>
  <si>
    <t>Tang</t>
  </si>
  <si>
    <t>Tea, Cinnamon Apple (24 count)</t>
  </si>
  <si>
    <t>Tea, Earl Grey (100 count)</t>
  </si>
  <si>
    <t>Tea, Strawberry Kiwi (24 count)</t>
  </si>
  <si>
    <t>Pineapple, Pieces</t>
  </si>
  <si>
    <t>Pineapple, Slices</t>
  </si>
  <si>
    <t>Raspberries, canned</t>
  </si>
  <si>
    <t>Strawberries, canned</t>
  </si>
  <si>
    <r>
      <t xml:space="preserve">     </t>
    </r>
    <r>
      <rPr>
        <b/>
        <u/>
        <sz val="14"/>
        <color indexed="39"/>
        <rFont val="Geneva"/>
      </rPr>
      <t>MILK, CHEESE and YO</t>
    </r>
    <r>
      <rPr>
        <b/>
        <sz val="14"/>
        <color indexed="39"/>
        <rFont val="Geneva"/>
      </rPr>
      <t>GURT</t>
    </r>
  </si>
  <si>
    <t>Milk and Dairy - Select 34kg minimum, per adult serve, for 6 months</t>
  </si>
  <si>
    <t>Cheese, Processed</t>
  </si>
  <si>
    <t>Coffee Mate</t>
  </si>
  <si>
    <t>Milk, Full Cream, powdered</t>
  </si>
  <si>
    <t>Milk, Non-fat, dry</t>
  </si>
  <si>
    <t xml:space="preserve">Milk, Shelf Stable </t>
  </si>
  <si>
    <t>boxes</t>
  </si>
  <si>
    <t>Unit</t>
  </si>
  <si>
    <t>Target</t>
  </si>
  <si>
    <t>Quantity</t>
  </si>
  <si>
    <t>Amount</t>
  </si>
  <si>
    <t>Minimum</t>
  </si>
  <si>
    <t>Expire</t>
  </si>
  <si>
    <t>Date</t>
  </si>
  <si>
    <t>Date to</t>
  </si>
  <si>
    <t>1 Adult Share</t>
  </si>
  <si>
    <t>Item</t>
  </si>
  <si>
    <t>Measure</t>
  </si>
  <si>
    <t>On Hand</t>
  </si>
  <si>
    <t>Needed</t>
  </si>
  <si>
    <t>Cost</t>
  </si>
  <si>
    <t>Extended</t>
  </si>
  <si>
    <t>Shelf Life*</t>
  </si>
  <si>
    <t>Bought</t>
  </si>
  <si>
    <t>Rotate</t>
  </si>
  <si>
    <t>Per Week</t>
  </si>
  <si>
    <r>
      <t xml:space="preserve">     </t>
    </r>
    <r>
      <rPr>
        <b/>
        <u/>
        <sz val="14"/>
        <color indexed="14"/>
        <rFont val="Geneva"/>
      </rPr>
      <t>BREAD, CEREAL, RICE and PASTA GROUP</t>
    </r>
  </si>
  <si>
    <t>Wheat, Grain, Flour  - Select 110kg, per adult serve, for 6 months</t>
  </si>
  <si>
    <t>Bread Mix</t>
  </si>
  <si>
    <t>500g = 1 loaf</t>
  </si>
  <si>
    <t>2 yrs. w/o yeast</t>
  </si>
  <si>
    <t>Cornmeal/Polenta</t>
  </si>
  <si>
    <t>kg</t>
  </si>
  <si>
    <t>1 year</t>
  </si>
  <si>
    <t>Flour, White, enriched</t>
  </si>
  <si>
    <t>Popcorn Kernels</t>
  </si>
  <si>
    <t>pkg</t>
  </si>
  <si>
    <t>2 years</t>
  </si>
  <si>
    <t>Tortillas, Corn</t>
  </si>
  <si>
    <t>6 months</t>
  </si>
  <si>
    <t xml:space="preserve">Tortillas, Flour </t>
  </si>
  <si>
    <t>Wheat, raw, whole</t>
  </si>
  <si>
    <t>25 years</t>
  </si>
  <si>
    <t>Other</t>
  </si>
  <si>
    <t>Rice &amp; Pasta - Select 18kg, per adult serve, for 6 months</t>
  </si>
  <si>
    <t>Ramen Noodles, beef</t>
  </si>
  <si>
    <t>serving</t>
  </si>
  <si>
    <t>Ramen Noodles, chicken</t>
  </si>
  <si>
    <t>Rice, brown</t>
  </si>
  <si>
    <t>Rice, jasmine</t>
  </si>
  <si>
    <t>8 months</t>
  </si>
  <si>
    <t xml:space="preserve">Rice, white enriched </t>
  </si>
  <si>
    <t>Rice, wild</t>
  </si>
  <si>
    <t>Spaghetti and Macaroni</t>
  </si>
  <si>
    <t>Spaghetti w/ sauce, canned</t>
  </si>
  <si>
    <t>can</t>
  </si>
  <si>
    <t>Spaghetti &amp; Sausages, canned</t>
  </si>
  <si>
    <t>can (425 g)</t>
  </si>
  <si>
    <t>Pancake Mix</t>
  </si>
  <si>
    <t>Pudding, canned</t>
  </si>
  <si>
    <t>Pudding, Vanilla/Chocolate</t>
  </si>
  <si>
    <t>Saltines, Regular</t>
  </si>
  <si>
    <t>Saltines, Wholemeal</t>
  </si>
  <si>
    <t>Toaster Pastries</t>
  </si>
  <si>
    <t>2-3 months</t>
  </si>
  <si>
    <r>
      <t xml:space="preserve">     </t>
    </r>
    <r>
      <rPr>
        <b/>
        <u/>
        <sz val="14"/>
        <color indexed="32"/>
        <rFont val="Geneva"/>
      </rPr>
      <t>BAKING ITEMS</t>
    </r>
  </si>
  <si>
    <t>LEAVENING AGENTS - Select 1/2kg, per adult serve, for 6 months</t>
  </si>
  <si>
    <t>Baking Powder</t>
  </si>
  <si>
    <t>250g</t>
  </si>
  <si>
    <t>Baking Soda</t>
  </si>
  <si>
    <t>500g</t>
  </si>
  <si>
    <t>Bread Improver</t>
  </si>
  <si>
    <t>250g = 15 loaves</t>
  </si>
  <si>
    <t>Yeast, Dry</t>
  </si>
  <si>
    <t>500 g box</t>
  </si>
  <si>
    <t>THICKENERS - Select 1kg, per adult serve, for 6 months</t>
  </si>
  <si>
    <t>Cornstarch/Cornflour</t>
  </si>
  <si>
    <t>Gelatin</t>
  </si>
  <si>
    <t>18 mos-indefinite</t>
  </si>
  <si>
    <r>
      <t xml:space="preserve">     </t>
    </r>
    <r>
      <rPr>
        <b/>
        <u/>
        <sz val="14"/>
        <color indexed="26"/>
        <rFont val="Geneva"/>
      </rPr>
      <t>SPICES, FLAVORINGS and CONDIMENTS</t>
    </r>
  </si>
  <si>
    <t xml:space="preserve">CONDIMENTS - Select as needed </t>
  </si>
  <si>
    <t>BBQ Sauce</t>
  </si>
  <si>
    <t>Chicken Tonight</t>
  </si>
  <si>
    <t>Cereals, Processed &amp; Prepared - Select 17kg, per adult serve, for 6 months</t>
  </si>
  <si>
    <t>Breakfast Bars</t>
  </si>
  <si>
    <t>box</t>
  </si>
  <si>
    <t>Cream of Wheat</t>
  </si>
  <si>
    <t>Mini-wheats</t>
  </si>
  <si>
    <t>Oats, rolled</t>
  </si>
  <si>
    <t>18 months</t>
  </si>
  <si>
    <r>
      <t xml:space="preserve">     </t>
    </r>
    <r>
      <rPr>
        <b/>
        <u/>
        <sz val="14"/>
        <color indexed="62"/>
        <rFont val="Geneva"/>
      </rPr>
      <t>MEAT, POULTRY, FISH, DRIED BEANS, EGGS and NUT GROUP</t>
    </r>
  </si>
  <si>
    <t>Meats &amp; Fish - Select 350 servings, per adult serve, for 6 months</t>
  </si>
  <si>
    <t>Anchovies</t>
  </si>
  <si>
    <t>jar</t>
  </si>
  <si>
    <t>1-2 years</t>
  </si>
  <si>
    <t>Beef, corned, canned</t>
  </si>
  <si>
    <t>Caviar</t>
  </si>
  <si>
    <t>Chicken, canned  (142g)</t>
  </si>
  <si>
    <t>Clams, canned</t>
  </si>
  <si>
    <t>Crab, canned</t>
  </si>
  <si>
    <t>Ham, canned (142g)</t>
  </si>
  <si>
    <t>Jerky</t>
  </si>
  <si>
    <t>Leg Ham, canned</t>
  </si>
  <si>
    <t>5 years</t>
  </si>
  <si>
    <t>Oysters, canned</t>
  </si>
  <si>
    <t>Salmon, canned</t>
  </si>
  <si>
    <t>2-3 years</t>
  </si>
  <si>
    <t>Shrimp, canned</t>
  </si>
  <si>
    <t>Spam</t>
  </si>
  <si>
    <t>Tuna w/chili</t>
  </si>
  <si>
    <t>Tuna, (185 g)</t>
  </si>
  <si>
    <t>1.5 years</t>
  </si>
  <si>
    <t>Turkey, canned (142g)</t>
  </si>
  <si>
    <t>TVP-Textured Vegetable Protein</t>
  </si>
  <si>
    <t>Legumes, Beans, Peas - Select 17kg, per adult serve, for 6 months</t>
  </si>
  <si>
    <t>Bean Dip</t>
  </si>
  <si>
    <t>Beans, Borlotti, dry</t>
  </si>
  <si>
    <t>Beans, Chick Peas, dry</t>
  </si>
  <si>
    <t>Beans, Kidney, dry</t>
  </si>
  <si>
    <t>Beans, Pinto or Pink, dry</t>
  </si>
  <si>
    <t>Beans, Mexe (Old El Paso)</t>
  </si>
  <si>
    <t>Beans, Refried (Old El Paso)</t>
  </si>
  <si>
    <t>Beans, 4-Bean Mix</t>
  </si>
  <si>
    <t>Lentils, dry</t>
  </si>
  <si>
    <t>Nuts - Select 12kg minimum, per adult serve, for 6 months</t>
  </si>
  <si>
    <t>Peanut Butter</t>
  </si>
  <si>
    <t>litre</t>
  </si>
  <si>
    <t>9 months</t>
  </si>
  <si>
    <t>Pecans</t>
  </si>
  <si>
    <r>
      <t>Soup - Select 125 servings, per adult serve, for 6 months</t>
    </r>
    <r>
      <rPr>
        <b/>
        <sz val="10"/>
        <rFont val="Geneva"/>
      </rPr>
      <t xml:space="preserve"> (depending on variety can be meat, vegetable, starch and/or milk)</t>
    </r>
  </si>
  <si>
    <t>Dry Soup Mix</t>
  </si>
  <si>
    <t>Soup, condensed</t>
  </si>
  <si>
    <t>665 g (lg can)</t>
  </si>
  <si>
    <t>2 - 3 years</t>
  </si>
  <si>
    <t>Soup, ready to eat</t>
  </si>
  <si>
    <t>425 g (reg. can)</t>
  </si>
  <si>
    <t>Bouillon - Select 1/2kg</t>
  </si>
  <si>
    <t>Broth, Beef, powdered</t>
  </si>
  <si>
    <t>120 g</t>
  </si>
  <si>
    <t>Broth, Chicken, powdered</t>
  </si>
  <si>
    <t>125 g</t>
  </si>
  <si>
    <r>
      <t xml:space="preserve">     </t>
    </r>
    <r>
      <rPr>
        <b/>
        <u/>
        <sz val="14"/>
        <color indexed="10"/>
        <rFont val="Geneva"/>
      </rPr>
      <t>FRUIT GROUP</t>
    </r>
  </si>
  <si>
    <t xml:space="preserve">Fruits - Select 625 servings, per adult serve, for 6 months </t>
  </si>
  <si>
    <t>Apple Slices, canned</t>
  </si>
  <si>
    <t>Applesauce</t>
  </si>
  <si>
    <t>Banana, Dried Chips</t>
  </si>
  <si>
    <t>pound</t>
  </si>
  <si>
    <t>Blueberries, canned</t>
  </si>
  <si>
    <t>Cherries, jar</t>
  </si>
  <si>
    <t xml:space="preserve">jars </t>
  </si>
  <si>
    <t>Fruit Salad/Cocktail, canned</t>
  </si>
  <si>
    <t>Fruit Juice</t>
  </si>
  <si>
    <t>Oranges, Mandarin</t>
  </si>
  <si>
    <t>Peach, slices, canned</t>
  </si>
  <si>
    <t>servings</t>
  </si>
  <si>
    <t>Pear halves, canned</t>
  </si>
  <si>
    <t>3 years+</t>
  </si>
  <si>
    <t>Pie Filling</t>
  </si>
  <si>
    <t>Pineapple, Crushed</t>
  </si>
  <si>
    <t>Pineapple Juice</t>
  </si>
</sst>
</file>

<file path=xl/styles.xml><?xml version="1.0" encoding="utf-8"?>
<styleSheet xmlns="http://schemas.openxmlformats.org/spreadsheetml/2006/main">
  <numFmts count="9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_);\(&quot;$&quot;#,##0.00\)"/>
    <numFmt numFmtId="165" formatCode="mmm\-yyyy"/>
    <numFmt numFmtId="166" formatCode="0.000"/>
    <numFmt numFmtId="167" formatCode="0.0"/>
  </numFmts>
  <fonts count="60">
    <font>
      <sz val="9"/>
      <name val="Geneva"/>
    </font>
    <font>
      <sz val="10"/>
      <name val="Geneva"/>
    </font>
    <font>
      <b/>
      <sz val="10"/>
      <color indexed="39"/>
      <name val="Geneva"/>
    </font>
    <font>
      <b/>
      <sz val="10"/>
      <color indexed="58"/>
      <name val="Geneva"/>
    </font>
    <font>
      <b/>
      <sz val="10"/>
      <name val="Geneva"/>
    </font>
    <font>
      <b/>
      <sz val="10"/>
      <color indexed="10"/>
      <name val="Geneva"/>
    </font>
    <font>
      <b/>
      <sz val="10"/>
      <color indexed="15"/>
      <name val="Geneva"/>
    </font>
    <font>
      <sz val="10"/>
      <color indexed="8"/>
      <name val="Geneva"/>
    </font>
    <font>
      <b/>
      <sz val="14"/>
      <color indexed="14"/>
      <name val="Geneva"/>
    </font>
    <font>
      <b/>
      <u/>
      <sz val="14"/>
      <color indexed="14"/>
      <name val="Geneva"/>
    </font>
    <font>
      <b/>
      <u/>
      <sz val="14"/>
      <name val="Geneva"/>
    </font>
    <font>
      <b/>
      <sz val="12"/>
      <color indexed="8"/>
      <name val="Geneva"/>
    </font>
    <font>
      <b/>
      <sz val="10"/>
      <color indexed="14"/>
      <name val="Geneva"/>
    </font>
    <font>
      <b/>
      <sz val="10"/>
      <color indexed="33"/>
      <name val="Geneva"/>
    </font>
    <font>
      <b/>
      <sz val="12"/>
      <name val="Geneva"/>
    </font>
    <font>
      <sz val="10"/>
      <color indexed="39"/>
      <name val="Geneva"/>
    </font>
    <font>
      <sz val="10"/>
      <color indexed="15"/>
      <name val="Geneva"/>
    </font>
    <font>
      <b/>
      <sz val="14"/>
      <color indexed="62"/>
      <name val="Geneva"/>
    </font>
    <font>
      <b/>
      <u/>
      <sz val="14"/>
      <color indexed="62"/>
      <name val="Geneva"/>
    </font>
    <font>
      <b/>
      <sz val="10"/>
      <color indexed="62"/>
      <name val="Geneva"/>
    </font>
    <font>
      <b/>
      <sz val="14"/>
      <color indexed="58"/>
      <name val="Geneva"/>
    </font>
    <font>
      <b/>
      <u/>
      <sz val="14"/>
      <color indexed="58"/>
      <name val="Geneva"/>
    </font>
    <font>
      <b/>
      <sz val="10"/>
      <color indexed="11"/>
      <name val="Geneva"/>
    </font>
    <font>
      <b/>
      <sz val="10"/>
      <color indexed="46"/>
      <name val="Geneva"/>
    </font>
    <font>
      <b/>
      <sz val="14"/>
      <color indexed="10"/>
      <name val="Geneva"/>
    </font>
    <font>
      <b/>
      <u/>
      <sz val="14"/>
      <color indexed="10"/>
      <name val="Geneva"/>
    </font>
    <font>
      <b/>
      <sz val="14"/>
      <color indexed="39"/>
      <name val="Geneva"/>
    </font>
    <font>
      <b/>
      <u/>
      <sz val="14"/>
      <color indexed="39"/>
      <name val="Geneva"/>
    </font>
    <font>
      <b/>
      <sz val="14"/>
      <color indexed="45"/>
      <name val="Geneva"/>
    </font>
    <font>
      <b/>
      <u/>
      <sz val="14"/>
      <color indexed="45"/>
      <name val="Geneva"/>
    </font>
    <font>
      <b/>
      <sz val="10"/>
      <color indexed="45"/>
      <name val="Geneva"/>
    </font>
    <font>
      <sz val="10"/>
      <color indexed="10"/>
      <name val="Geneva"/>
    </font>
    <font>
      <b/>
      <sz val="14"/>
      <color indexed="52"/>
      <name val="Geneva"/>
    </font>
    <font>
      <b/>
      <u/>
      <sz val="14"/>
      <color indexed="52"/>
      <name val="Geneva"/>
    </font>
    <font>
      <b/>
      <sz val="10"/>
      <color indexed="37"/>
      <name val="Geneva"/>
    </font>
    <font>
      <b/>
      <u/>
      <sz val="12"/>
      <name val="Geneva"/>
    </font>
    <font>
      <b/>
      <sz val="10"/>
      <color indexed="52"/>
      <name val="Geneva"/>
    </font>
    <font>
      <sz val="10"/>
      <color indexed="14"/>
      <name val="Geneva"/>
    </font>
    <font>
      <b/>
      <sz val="10"/>
      <color indexed="51"/>
      <name val="Geneva"/>
    </font>
    <font>
      <b/>
      <sz val="14"/>
      <color indexed="32"/>
      <name val="Geneva"/>
    </font>
    <font>
      <b/>
      <u/>
      <sz val="14"/>
      <color indexed="32"/>
      <name val="Geneva"/>
    </font>
    <font>
      <b/>
      <u/>
      <sz val="12"/>
      <color indexed="8"/>
      <name val="Geneva"/>
    </font>
    <font>
      <b/>
      <sz val="10"/>
      <color indexed="32"/>
      <name val="Geneva"/>
    </font>
    <font>
      <b/>
      <sz val="10"/>
      <color indexed="26"/>
      <name val="Geneva"/>
    </font>
    <font>
      <b/>
      <u/>
      <sz val="14"/>
      <color indexed="26"/>
      <name val="Geneva"/>
    </font>
    <font>
      <b/>
      <sz val="10"/>
      <color indexed="54"/>
      <name val="Geneva"/>
    </font>
    <font>
      <b/>
      <u/>
      <sz val="14"/>
      <color indexed="54"/>
      <name val="Geneva"/>
    </font>
    <font>
      <b/>
      <sz val="10"/>
      <color indexed="48"/>
      <name val="Geneva"/>
    </font>
    <font>
      <b/>
      <sz val="14"/>
      <color indexed="51"/>
      <name val="Geneva"/>
    </font>
    <font>
      <b/>
      <u/>
      <sz val="14"/>
      <color indexed="51"/>
      <name val="Geneva"/>
    </font>
    <font>
      <b/>
      <u/>
      <sz val="10"/>
      <color indexed="8"/>
      <name val="Geneva"/>
    </font>
    <font>
      <b/>
      <sz val="14"/>
      <color indexed="16"/>
      <name val="Geneva"/>
    </font>
    <font>
      <b/>
      <u/>
      <sz val="14"/>
      <color indexed="16"/>
      <name val="Geneva"/>
    </font>
    <font>
      <b/>
      <sz val="10"/>
      <color indexed="16"/>
      <name val="Geneva"/>
    </font>
    <font>
      <b/>
      <sz val="10"/>
      <color indexed="63"/>
      <name val="Geneva"/>
    </font>
    <font>
      <b/>
      <sz val="10"/>
      <color indexed="8"/>
      <name val="Geneva"/>
    </font>
    <font>
      <b/>
      <sz val="9"/>
      <color indexed="10"/>
      <name val="Geneva"/>
    </font>
    <font>
      <b/>
      <sz val="10"/>
      <color indexed="40"/>
      <name val="Geneva"/>
    </font>
    <font>
      <sz val="8"/>
      <name val="Verdana"/>
    </font>
    <font>
      <b/>
      <sz val="10"/>
      <color indexed="60"/>
      <name val="Geneva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39"/>
      </left>
      <right style="medium">
        <color indexed="39"/>
      </right>
      <top/>
      <bottom/>
      <diagonal/>
    </border>
    <border>
      <left style="medium">
        <color indexed="39"/>
      </left>
      <right style="medium">
        <color indexed="39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12"/>
      </left>
      <right style="medium">
        <color indexed="12"/>
      </right>
      <top/>
      <bottom/>
      <diagonal/>
    </border>
    <border>
      <left/>
      <right style="medium">
        <color indexed="12"/>
      </right>
      <top/>
      <bottom/>
      <diagonal/>
    </border>
    <border>
      <left style="medium">
        <color indexed="39"/>
      </left>
      <right style="medium">
        <color indexed="39"/>
      </right>
      <top/>
      <bottom style="medium">
        <color indexed="39"/>
      </bottom>
      <diagonal/>
    </border>
    <border>
      <left style="medium">
        <color indexed="12"/>
      </left>
      <right style="medium">
        <color indexed="12"/>
      </right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1" xfId="0" applyBorder="1"/>
    <xf numFmtId="164" fontId="6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0" xfId="0" applyFont="1"/>
    <xf numFmtId="0" fontId="4" fillId="0" borderId="6" xfId="0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5" fontId="4" fillId="0" borderId="0" xfId="0" applyNumberFormat="1" applyFont="1" applyBorder="1" applyAlignment="1">
      <alignment horizontal="center"/>
    </xf>
    <xf numFmtId="166" fontId="7" fillId="0" borderId="0" xfId="0" applyNumberFormat="1" applyFont="1" applyBorder="1" applyAlignment="1" applyProtection="1">
      <alignment horizontal="center"/>
      <protection locked="0" hidden="1"/>
    </xf>
    <xf numFmtId="0" fontId="8" fillId="0" borderId="0" xfId="0" applyFont="1"/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1" fontId="2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horizontal="lef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Border="1"/>
    <xf numFmtId="9" fontId="1" fillId="0" borderId="0" xfId="0" applyNumberFormat="1" applyFont="1" applyBorder="1"/>
    <xf numFmtId="164" fontId="6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5" fontId="1" fillId="0" borderId="0" xfId="0" applyNumberFormat="1" applyFont="1" applyBorder="1" applyAlignment="1">
      <alignment horizontal="right"/>
    </xf>
    <xf numFmtId="17" fontId="1" fillId="0" borderId="0" xfId="0" applyNumberFormat="1" applyFont="1" applyBorder="1"/>
    <xf numFmtId="166" fontId="7" fillId="0" borderId="0" xfId="0" applyNumberFormat="1" applyFont="1" applyBorder="1" applyAlignment="1" applyProtection="1">
      <alignment horizontal="right"/>
      <protection locked="0" hidden="1"/>
    </xf>
    <xf numFmtId="0" fontId="12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14" fillId="0" borderId="0" xfId="0" applyFont="1"/>
    <xf numFmtId="0" fontId="1" fillId="0" borderId="0" xfId="0" applyFont="1" applyAlignment="1">
      <alignment horizontal="center"/>
    </xf>
    <xf numFmtId="1" fontId="3" fillId="0" borderId="0" xfId="0" applyNumberFormat="1" applyFont="1"/>
    <xf numFmtId="0" fontId="16" fillId="0" borderId="0" xfId="0" applyFont="1"/>
    <xf numFmtId="0" fontId="7" fillId="0" borderId="0" xfId="0" applyFont="1"/>
    <xf numFmtId="0" fontId="12" fillId="0" borderId="0" xfId="0" applyFont="1"/>
    <xf numFmtId="0" fontId="13" fillId="0" borderId="0" xfId="0" applyFont="1" applyBorder="1"/>
    <xf numFmtId="0" fontId="17" fillId="0" borderId="0" xfId="0" applyFont="1" applyBorder="1" applyAlignment="1">
      <alignment horizontal="left"/>
    </xf>
    <xf numFmtId="0" fontId="19" fillId="0" borderId="0" xfId="0" applyFont="1"/>
    <xf numFmtId="0" fontId="19" fillId="0" borderId="0" xfId="0" applyFont="1" applyBorder="1"/>
    <xf numFmtId="0" fontId="1" fillId="0" borderId="0" xfId="0" applyFont="1" applyAlignment="1">
      <alignment horizontal="right"/>
    </xf>
    <xf numFmtId="17" fontId="1" fillId="0" borderId="0" xfId="0" applyNumberFormat="1" applyFont="1"/>
    <xf numFmtId="0" fontId="13" fillId="0" borderId="0" xfId="0" applyFont="1"/>
    <xf numFmtId="0" fontId="20" fillId="0" borderId="0" xfId="0" applyFont="1"/>
    <xf numFmtId="0" fontId="3" fillId="0" borderId="0" xfId="0" applyFont="1" applyBorder="1"/>
    <xf numFmtId="17" fontId="4" fillId="0" borderId="0" xfId="0" applyNumberFormat="1" applyFont="1" applyBorder="1" applyAlignment="1">
      <alignment horizontal="center"/>
    </xf>
    <xf numFmtId="0" fontId="22" fillId="0" borderId="0" xfId="0" applyFont="1" applyBorder="1"/>
    <xf numFmtId="0" fontId="14" fillId="0" borderId="0" xfId="0" applyFont="1" applyBorder="1" applyAlignment="1"/>
    <xf numFmtId="164" fontId="6" fillId="0" borderId="0" xfId="0" applyNumberFormat="1" applyFont="1" applyBorder="1"/>
    <xf numFmtId="0" fontId="23" fillId="0" borderId="0" xfId="0" applyFont="1" applyBorder="1"/>
    <xf numFmtId="165" fontId="1" fillId="0" borderId="0" xfId="0" applyNumberFormat="1" applyFont="1" applyAlignment="1">
      <alignment horizontal="right"/>
    </xf>
    <xf numFmtId="0" fontId="24" fillId="0" borderId="0" xfId="0" applyFont="1" applyBorder="1"/>
    <xf numFmtId="0" fontId="14" fillId="0" borderId="0" xfId="0" applyFont="1" applyBorder="1" applyAlignment="1">
      <alignment horizontal="left"/>
    </xf>
    <xf numFmtId="0" fontId="5" fillId="0" borderId="0" xfId="0" applyFont="1" applyBorder="1"/>
    <xf numFmtId="17" fontId="1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6" fillId="0" borderId="0" xfId="0" applyFont="1" applyBorder="1"/>
    <xf numFmtId="167" fontId="15" fillId="0" borderId="0" xfId="0" applyNumberFormat="1" applyFont="1" applyBorder="1" applyAlignment="1">
      <alignment horizontal="center"/>
    </xf>
    <xf numFmtId="167" fontId="2" fillId="0" borderId="0" xfId="0" applyNumberFormat="1" applyFont="1" applyBorder="1"/>
    <xf numFmtId="0" fontId="2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165" fontId="1" fillId="0" borderId="0" xfId="0" applyNumberFormat="1" applyFont="1" applyBorder="1" applyAlignment="1" applyProtection="1">
      <alignment horizontal="right"/>
    </xf>
    <xf numFmtId="0" fontId="28" fillId="0" borderId="0" xfId="0" applyFont="1" applyBorder="1" applyAlignment="1">
      <alignment horizontal="left"/>
    </xf>
    <xf numFmtId="0" fontId="30" fillId="0" borderId="0" xfId="0" applyFont="1" applyBorder="1"/>
    <xf numFmtId="0" fontId="11" fillId="0" borderId="0" xfId="0" applyFont="1"/>
    <xf numFmtId="0" fontId="30" fillId="0" borderId="0" xfId="0" applyFont="1"/>
    <xf numFmtId="0" fontId="32" fillId="0" borderId="0" xfId="0" applyFont="1" applyBorder="1"/>
    <xf numFmtId="0" fontId="34" fillId="0" borderId="0" xfId="0" applyFont="1" applyBorder="1"/>
    <xf numFmtId="0" fontId="35" fillId="0" borderId="0" xfId="0" applyFont="1"/>
    <xf numFmtId="0" fontId="36" fillId="0" borderId="0" xfId="0" applyFont="1" applyBorder="1"/>
    <xf numFmtId="0" fontId="7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15" fontId="37" fillId="0" borderId="0" xfId="0" applyNumberFormat="1" applyFont="1" applyBorder="1" applyAlignment="1">
      <alignment horizontal="right"/>
    </xf>
    <xf numFmtId="17" fontId="37" fillId="0" borderId="0" xfId="0" applyNumberFormat="1" applyFont="1" applyBorder="1"/>
    <xf numFmtId="0" fontId="37" fillId="0" borderId="0" xfId="0" applyFont="1"/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Border="1" applyAlignment="1">
      <alignment horizontal="center"/>
    </xf>
    <xf numFmtId="0" fontId="36" fillId="0" borderId="0" xfId="0" applyFont="1"/>
    <xf numFmtId="0" fontId="7" fillId="0" borderId="0" xfId="0" applyFont="1" applyAlignment="1">
      <alignment horizontal="right"/>
    </xf>
    <xf numFmtId="0" fontId="36" fillId="0" borderId="0" xfId="0" applyFont="1" applyFill="1" applyBorder="1"/>
    <xf numFmtId="0" fontId="38" fillId="0" borderId="0" xfId="0" applyFont="1" applyBorder="1"/>
    <xf numFmtId="0" fontId="39" fillId="0" borderId="0" xfId="0" applyFont="1" applyBorder="1"/>
    <xf numFmtId="0" fontId="41" fillId="0" borderId="0" xfId="0" applyFont="1" applyBorder="1" applyAlignment="1">
      <alignment horizontal="left"/>
    </xf>
    <xf numFmtId="0" fontId="42" fillId="0" borderId="0" xfId="0" applyFont="1" applyBorder="1"/>
    <xf numFmtId="0" fontId="4" fillId="0" borderId="0" xfId="0" applyFont="1" applyAlignment="1">
      <alignment horizontal="center"/>
    </xf>
    <xf numFmtId="0" fontId="31" fillId="0" borderId="0" xfId="0" applyFont="1" applyBorder="1"/>
    <xf numFmtId="0" fontId="42" fillId="0" borderId="0" xfId="0" applyFont="1"/>
    <xf numFmtId="0" fontId="31" fillId="0" borderId="0" xfId="0" applyFont="1"/>
    <xf numFmtId="0" fontId="43" fillId="0" borderId="0" xfId="0" applyFont="1" applyBorder="1"/>
    <xf numFmtId="0" fontId="43" fillId="0" borderId="0" xfId="0" applyFont="1" applyBorder="1" applyAlignment="1">
      <alignment horizontal="left"/>
    </xf>
    <xf numFmtId="15" fontId="7" fillId="0" borderId="0" xfId="0" applyNumberFormat="1" applyFont="1" applyAlignment="1">
      <alignment horizontal="right"/>
    </xf>
    <xf numFmtId="0" fontId="41" fillId="0" borderId="0" xfId="0" applyFont="1" applyAlignment="1">
      <alignment horizontal="left"/>
    </xf>
    <xf numFmtId="0" fontId="45" fillId="0" borderId="0" xfId="0" applyFont="1"/>
    <xf numFmtId="0" fontId="45" fillId="0" borderId="0" xfId="0" applyFont="1" applyBorder="1"/>
    <xf numFmtId="0" fontId="47" fillId="0" borderId="0" xfId="0" applyFont="1" applyBorder="1"/>
    <xf numFmtId="0" fontId="48" fillId="0" borderId="0" xfId="0" applyFont="1" applyBorder="1"/>
    <xf numFmtId="0" fontId="38" fillId="0" borderId="0" xfId="0" applyFont="1"/>
    <xf numFmtId="15" fontId="1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38" fillId="0" borderId="0" xfId="0" applyFont="1" applyBorder="1" applyAlignment="1">
      <alignment horizontal="left"/>
    </xf>
    <xf numFmtId="15" fontId="1" fillId="0" borderId="0" xfId="0" applyNumberFormat="1" applyFont="1"/>
    <xf numFmtId="0" fontId="41" fillId="0" borderId="0" xfId="0" applyFont="1" applyFill="1" applyBorder="1" applyAlignment="1">
      <alignment horizontal="left"/>
    </xf>
    <xf numFmtId="0" fontId="51" fillId="0" borderId="0" xfId="0" applyFont="1"/>
    <xf numFmtId="0" fontId="53" fillId="0" borderId="0" xfId="0" applyFont="1" applyBorder="1" applyAlignment="1">
      <alignment horizontal="left"/>
    </xf>
    <xf numFmtId="0" fontId="53" fillId="0" borderId="0" xfId="0" applyFont="1" applyBorder="1"/>
    <xf numFmtId="0" fontId="53" fillId="0" borderId="0" xfId="0" applyFont="1"/>
    <xf numFmtId="0" fontId="54" fillId="0" borderId="0" xfId="0" applyFont="1"/>
    <xf numFmtId="17" fontId="1" fillId="0" borderId="0" xfId="0" applyNumberFormat="1" applyFont="1" applyAlignment="1">
      <alignment horizontal="right"/>
    </xf>
    <xf numFmtId="0" fontId="4" fillId="0" borderId="9" xfId="0" applyFont="1" applyBorder="1" applyAlignment="1">
      <alignment horizontal="center"/>
    </xf>
    <xf numFmtId="166" fontId="4" fillId="0" borderId="10" xfId="0" applyNumberFormat="1" applyFont="1" applyBorder="1" applyAlignment="1">
      <alignment horizontal="center"/>
    </xf>
    <xf numFmtId="167" fontId="6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  <xf numFmtId="1" fontId="4" fillId="0" borderId="11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1" fontId="4" fillId="0" borderId="13" xfId="0" applyNumberFormat="1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1" fontId="4" fillId="0" borderId="15" xfId="0" applyNumberFormat="1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4" fillId="0" borderId="10" xfId="0" applyNumberFormat="1" applyFon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4" fillId="0" borderId="0" xfId="0" applyFont="1"/>
    <xf numFmtId="167" fontId="2" fillId="0" borderId="2" xfId="0" applyNumberFormat="1" applyFont="1" applyBorder="1" applyAlignment="1">
      <alignment horizontal="center"/>
    </xf>
    <xf numFmtId="167" fontId="2" fillId="0" borderId="6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right"/>
    </xf>
    <xf numFmtId="167" fontId="15" fillId="0" borderId="0" xfId="0" applyNumberFormat="1" applyFont="1"/>
    <xf numFmtId="167" fontId="0" fillId="0" borderId="0" xfId="0" applyNumberFormat="1"/>
    <xf numFmtId="167" fontId="2" fillId="0" borderId="0" xfId="0" applyNumberFormat="1" applyFont="1"/>
    <xf numFmtId="167" fontId="2" fillId="0" borderId="10" xfId="0" applyNumberFormat="1" applyFont="1" applyBorder="1" applyAlignment="1">
      <alignment horizontal="left"/>
    </xf>
    <xf numFmtId="167" fontId="2" fillId="0" borderId="11" xfId="0" applyNumberFormat="1" applyFont="1" applyBorder="1" applyAlignment="1">
      <alignment horizontal="center"/>
    </xf>
    <xf numFmtId="167" fontId="2" fillId="0" borderId="13" xfId="0" applyNumberFormat="1" applyFont="1" applyBorder="1" applyAlignment="1">
      <alignment horizontal="center"/>
    </xf>
    <xf numFmtId="167" fontId="2" fillId="0" borderId="16" xfId="0" applyNumberFormat="1" applyFont="1" applyBorder="1" applyAlignment="1">
      <alignment horizontal="center"/>
    </xf>
    <xf numFmtId="167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left"/>
    </xf>
    <xf numFmtId="167" fontId="3" fillId="0" borderId="2" xfId="0" applyNumberFormat="1" applyFont="1" applyBorder="1" applyAlignment="1">
      <alignment horizontal="center"/>
    </xf>
    <xf numFmtId="167" fontId="3" fillId="0" borderId="6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67" fontId="3" fillId="0" borderId="0" xfId="0" applyNumberFormat="1" applyFont="1" applyBorder="1"/>
    <xf numFmtId="167" fontId="3" fillId="0" borderId="0" xfId="0" applyNumberFormat="1" applyFont="1"/>
    <xf numFmtId="167" fontId="50" fillId="0" borderId="0" xfId="0" applyNumberFormat="1" applyFont="1" applyBorder="1"/>
    <xf numFmtId="167" fontId="3" fillId="0" borderId="0" xfId="0" applyNumberFormat="1" applyFont="1" applyAlignment="1">
      <alignment horizontal="right"/>
    </xf>
    <xf numFmtId="167" fontId="5" fillId="0" borderId="3" xfId="0" applyNumberFormat="1" applyFont="1" applyBorder="1" applyAlignment="1">
      <alignment horizontal="center"/>
    </xf>
    <xf numFmtId="167" fontId="5" fillId="0" borderId="6" xfId="0" applyNumberFormat="1" applyFont="1" applyBorder="1" applyAlignment="1">
      <alignment horizontal="center"/>
    </xf>
    <xf numFmtId="167" fontId="5" fillId="0" borderId="0" xfId="0" applyNumberFormat="1" applyFont="1" applyBorder="1" applyAlignment="1">
      <alignment horizontal="center"/>
    </xf>
    <xf numFmtId="167" fontId="5" fillId="0" borderId="0" xfId="0" applyNumberFormat="1" applyFont="1" applyBorder="1"/>
    <xf numFmtId="167" fontId="5" fillId="0" borderId="0" xfId="0" applyNumberFormat="1" applyFont="1"/>
    <xf numFmtId="167" fontId="56" fillId="0" borderId="0" xfId="0" applyNumberFormat="1" applyFont="1"/>
    <xf numFmtId="0" fontId="4" fillId="0" borderId="2" xfId="0" applyFont="1" applyBorder="1" applyAlignment="1">
      <alignment horizontal="center"/>
    </xf>
    <xf numFmtId="166" fontId="55" fillId="0" borderId="2" xfId="0" applyNumberFormat="1" applyFont="1" applyBorder="1" applyAlignment="1" applyProtection="1">
      <alignment horizontal="center"/>
      <protection locked="0" hidden="1"/>
    </xf>
    <xf numFmtId="166" fontId="55" fillId="0" borderId="6" xfId="0" applyNumberFormat="1" applyFont="1" applyBorder="1" applyAlignment="1" applyProtection="1">
      <alignment horizontal="center"/>
      <protection locked="0" hidden="1"/>
    </xf>
    <xf numFmtId="0" fontId="3" fillId="0" borderId="0" xfId="0" applyFont="1"/>
    <xf numFmtId="15" fontId="4" fillId="0" borderId="4" xfId="0" applyNumberFormat="1" applyFont="1" applyBorder="1" applyAlignment="1">
      <alignment horizontal="center"/>
    </xf>
    <xf numFmtId="15" fontId="4" fillId="0" borderId="7" xfId="0" applyNumberFormat="1" applyFont="1" applyBorder="1" applyAlignment="1">
      <alignment horizontal="center"/>
    </xf>
    <xf numFmtId="0" fontId="55" fillId="0" borderId="0" xfId="0" applyFont="1"/>
    <xf numFmtId="0" fontId="53" fillId="0" borderId="0" xfId="0" applyFont="1" applyAlignment="1">
      <alignment horizontal="left"/>
    </xf>
    <xf numFmtId="0" fontId="59" fillId="0" borderId="0" xfId="0" applyFont="1"/>
    <xf numFmtId="0" fontId="59" fillId="0" borderId="0" xfId="0" applyFont="1" applyBorder="1"/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91D1B"/>
      <rgbColor rgb="001FB714"/>
      <rgbColor rgb="000000D4"/>
      <rgbColor rgb="00FCF305"/>
      <rgbColor rgb="00F20884"/>
      <rgbColor rgb="0000ABEA"/>
      <rgbColor rgb="00FD7C35"/>
      <rgbColor rgb="00006411"/>
      <rgbColor rgb="00000090"/>
      <rgbColor rgb="00A9B515"/>
      <rgbColor rgb="004600A5"/>
      <rgbColor rgb="00197E01"/>
      <rgbColor rgb="004F6890"/>
      <rgbColor rgb="00626262"/>
      <rgbColor rgb="008080FF"/>
      <rgbColor rgb="00802060"/>
      <rgbColor rgb="00CC8232"/>
      <rgbColor rgb="00A0E0E0"/>
      <rgbColor rgb="00600080"/>
      <rgbColor rgb="00FF8080"/>
      <rgbColor rgb="000080C0"/>
      <rgbColor rgb="00C0C0FF"/>
      <rgbColor rgb="00000080"/>
      <rgbColor rgb="00F3CC16"/>
      <rgbColor rgb="00FFFF00"/>
      <rgbColor rgb="0000FFFF"/>
      <rgbColor rgb="00800080"/>
      <rgbColor rgb="00CD0000"/>
      <rgbColor rgb="00008080"/>
      <rgbColor rgb="000000FF"/>
      <rgbColor rgb="0000CFFF"/>
      <rgbColor rgb="0069FFFF"/>
      <rgbColor rgb="00E0FFE0"/>
      <rgbColor rgb="00FFFF80"/>
      <rgbColor rgb="00A6CAF0"/>
      <rgbColor rgb="00DE2ED2"/>
      <rgbColor rgb="00B38FEE"/>
      <rgbColor rgb="00E3E3E3"/>
      <rgbColor rgb="002A6FF9"/>
      <rgbColor rgb="003FB8CD"/>
      <rgbColor rgb="0084F87B"/>
      <rgbColor rgb="0015C07E"/>
      <rgbColor rgb="00B01F57"/>
      <rgbColor rgb="00A0627A"/>
      <rgbColor rgb="009F20EC"/>
      <rgbColor rgb="00910F93"/>
      <rgbColor rgb="001C2DB7"/>
      <rgbColor rgb="0016E3DA"/>
      <rgbColor rgb="0000D500"/>
      <rgbColor rgb="00453E01"/>
      <rgbColor rgb="006A2813"/>
      <rgbColor rgb="004BC5D7"/>
      <rgbColor rgb="00B000FA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L585"/>
  <sheetViews>
    <sheetView tabSelected="1" topLeftCell="A255" workbookViewId="0">
      <selection activeCell="A255" sqref="A255"/>
    </sheetView>
  </sheetViews>
  <sheetFormatPr baseColWidth="10" defaultRowHeight="13"/>
  <cols>
    <col min="1" max="1" width="41.83203125" customWidth="1"/>
    <col min="2" max="2" width="16" customWidth="1"/>
    <col min="3" max="3" width="9.83203125" style="135" customWidth="1"/>
    <col min="4" max="4" width="10.1640625" style="135" customWidth="1"/>
    <col min="5" max="5" width="9" style="156" customWidth="1"/>
    <col min="6" max="7" width="10.6640625" customWidth="1"/>
    <col min="8" max="8" width="14.83203125" customWidth="1"/>
    <col min="9" max="9" width="8.83203125" customWidth="1"/>
    <col min="10" max="10" width="8" customWidth="1"/>
    <col min="11" max="11" width="10" customWidth="1"/>
    <col min="12" max="12" width="14.6640625" customWidth="1"/>
  </cols>
  <sheetData>
    <row r="1" spans="1:12">
      <c r="A1" s="1"/>
      <c r="B1" s="157" t="s">
        <v>493</v>
      </c>
      <c r="C1" s="130" t="s">
        <v>494</v>
      </c>
      <c r="D1" s="143" t="s">
        <v>495</v>
      </c>
      <c r="E1" s="151" t="s">
        <v>496</v>
      </c>
      <c r="F1" s="2" t="s">
        <v>493</v>
      </c>
      <c r="G1" s="3"/>
      <c r="H1" s="4" t="s">
        <v>497</v>
      </c>
      <c r="I1" s="161" t="s">
        <v>498</v>
      </c>
      <c r="J1" s="5" t="s">
        <v>499</v>
      </c>
      <c r="K1" s="5" t="s">
        <v>500</v>
      </c>
      <c r="L1" s="158" t="s">
        <v>501</v>
      </c>
    </row>
    <row r="2" spans="1:12" ht="14" thickBot="1">
      <c r="A2" s="7" t="s">
        <v>502</v>
      </c>
      <c r="B2" s="7" t="s">
        <v>503</v>
      </c>
      <c r="C2" s="131" t="s">
        <v>496</v>
      </c>
      <c r="D2" s="144" t="s">
        <v>504</v>
      </c>
      <c r="E2" s="152" t="s">
        <v>505</v>
      </c>
      <c r="F2" s="8" t="s">
        <v>506</v>
      </c>
      <c r="G2" s="7" t="s">
        <v>507</v>
      </c>
      <c r="H2" s="9" t="s">
        <v>508</v>
      </c>
      <c r="I2" s="162" t="s">
        <v>499</v>
      </c>
      <c r="J2" s="10" t="s">
        <v>509</v>
      </c>
      <c r="K2" s="10" t="s">
        <v>510</v>
      </c>
      <c r="L2" s="159" t="s">
        <v>511</v>
      </c>
    </row>
    <row r="3" spans="1:12">
      <c r="A3" s="11"/>
      <c r="B3" s="12"/>
      <c r="C3" s="132"/>
      <c r="D3" s="145"/>
      <c r="E3" s="153"/>
      <c r="F3" s="13"/>
      <c r="G3" s="11"/>
      <c r="H3" s="14"/>
      <c r="I3" s="15"/>
      <c r="J3" s="11"/>
      <c r="K3" s="11"/>
      <c r="L3" s="16"/>
    </row>
    <row r="4" spans="1:12" ht="18">
      <c r="A4" s="17" t="s">
        <v>512</v>
      </c>
      <c r="B4" s="18"/>
      <c r="C4" s="132"/>
      <c r="D4" s="145"/>
      <c r="E4" s="153"/>
      <c r="F4" s="13"/>
      <c r="G4" s="11"/>
      <c r="H4" s="14"/>
      <c r="I4" s="15"/>
      <c r="J4" s="11"/>
      <c r="K4" s="11"/>
      <c r="L4" s="16"/>
    </row>
    <row r="5" spans="1:12" ht="16">
      <c r="A5" s="19" t="s">
        <v>513</v>
      </c>
      <c r="B5" s="12"/>
      <c r="C5" s="133"/>
      <c r="D5" s="146"/>
      <c r="E5" s="153"/>
      <c r="F5" s="13"/>
      <c r="G5" s="11"/>
      <c r="H5" s="21"/>
      <c r="I5" s="15"/>
      <c r="J5" s="11"/>
      <c r="K5" s="6"/>
      <c r="L5" s="22"/>
    </row>
    <row r="6" spans="1:12">
      <c r="A6" s="23" t="s">
        <v>514</v>
      </c>
      <c r="B6" s="12" t="s">
        <v>515</v>
      </c>
      <c r="C6" s="133">
        <v>0</v>
      </c>
      <c r="D6" s="147">
        <v>0</v>
      </c>
      <c r="E6" s="154">
        <f t="shared" ref="E6:E14" si="0">C6-D6</f>
        <v>0</v>
      </c>
      <c r="F6" s="25">
        <v>0</v>
      </c>
      <c r="G6" s="26">
        <f>D6*F6</f>
        <v>0</v>
      </c>
      <c r="H6" s="27" t="s">
        <v>516</v>
      </c>
      <c r="I6" s="28"/>
      <c r="J6" s="29"/>
      <c r="K6" s="6"/>
      <c r="L6" s="30">
        <v>0.9</v>
      </c>
    </row>
    <row r="7" spans="1:12">
      <c r="A7" s="23" t="s">
        <v>517</v>
      </c>
      <c r="B7" s="12" t="s">
        <v>518</v>
      </c>
      <c r="C7" s="133">
        <f t="shared" ref="C7:C14" si="1">L7*$C$525*$B$528</f>
        <v>0</v>
      </c>
      <c r="D7" s="147">
        <v>0</v>
      </c>
      <c r="E7" s="154">
        <f t="shared" si="0"/>
        <v>0</v>
      </c>
      <c r="F7" s="25">
        <v>0</v>
      </c>
      <c r="G7" s="26">
        <f>D7*F7</f>
        <v>0</v>
      </c>
      <c r="H7" s="27" t="s">
        <v>519</v>
      </c>
      <c r="I7" s="29"/>
      <c r="J7" s="6"/>
      <c r="K7" s="6"/>
      <c r="L7" s="22">
        <v>0.8</v>
      </c>
    </row>
    <row r="8" spans="1:12">
      <c r="A8" s="23" t="s">
        <v>520</v>
      </c>
      <c r="B8" s="12" t="s">
        <v>518</v>
      </c>
      <c r="C8" s="133">
        <f t="shared" si="1"/>
        <v>0</v>
      </c>
      <c r="D8" s="147">
        <v>0</v>
      </c>
      <c r="E8" s="154">
        <f t="shared" si="0"/>
        <v>0</v>
      </c>
      <c r="F8" s="25">
        <v>0</v>
      </c>
      <c r="G8" s="26">
        <f t="shared" ref="G8:G14" si="2">D8*F8</f>
        <v>0</v>
      </c>
      <c r="H8" s="27" t="s">
        <v>519</v>
      </c>
      <c r="I8" s="29"/>
      <c r="J8" s="6"/>
      <c r="K8" s="6"/>
      <c r="L8" s="22">
        <v>0.8</v>
      </c>
    </row>
    <row r="9" spans="1:12">
      <c r="A9" s="23" t="s">
        <v>521</v>
      </c>
      <c r="B9" s="12" t="s">
        <v>522</v>
      </c>
      <c r="C9" s="133">
        <f t="shared" si="1"/>
        <v>0</v>
      </c>
      <c r="D9" s="147">
        <v>0</v>
      </c>
      <c r="E9" s="154">
        <f t="shared" si="0"/>
        <v>0</v>
      </c>
      <c r="F9" s="25">
        <v>0</v>
      </c>
      <c r="G9" s="26">
        <f t="shared" si="2"/>
        <v>0</v>
      </c>
      <c r="H9" s="27" t="s">
        <v>523</v>
      </c>
      <c r="I9" s="29"/>
      <c r="J9" s="6"/>
      <c r="K9" s="6"/>
      <c r="L9" s="22">
        <v>0.15</v>
      </c>
    </row>
    <row r="10" spans="1:12">
      <c r="A10" s="23" t="s">
        <v>524</v>
      </c>
      <c r="B10" s="12" t="s">
        <v>522</v>
      </c>
      <c r="C10" s="133">
        <f t="shared" si="1"/>
        <v>0</v>
      </c>
      <c r="D10" s="147">
        <v>0</v>
      </c>
      <c r="E10" s="154">
        <f t="shared" si="0"/>
        <v>0</v>
      </c>
      <c r="F10" s="25">
        <v>0</v>
      </c>
      <c r="G10" s="26">
        <f t="shared" si="2"/>
        <v>0</v>
      </c>
      <c r="H10" s="27" t="s">
        <v>525</v>
      </c>
      <c r="I10" s="29"/>
      <c r="J10" s="6"/>
      <c r="K10" s="6"/>
      <c r="L10" s="22">
        <v>7.6999999999999999E-2</v>
      </c>
    </row>
    <row r="11" spans="1:12">
      <c r="A11" s="23" t="s">
        <v>526</v>
      </c>
      <c r="B11" s="12" t="s">
        <v>522</v>
      </c>
      <c r="C11" s="133">
        <f t="shared" si="1"/>
        <v>0</v>
      </c>
      <c r="D11" s="147">
        <v>0</v>
      </c>
      <c r="E11" s="154">
        <f t="shared" si="0"/>
        <v>0</v>
      </c>
      <c r="F11" s="25">
        <v>0</v>
      </c>
      <c r="G11" s="26">
        <f t="shared" si="2"/>
        <v>0</v>
      </c>
      <c r="H11" s="27" t="s">
        <v>525</v>
      </c>
      <c r="I11" s="29"/>
      <c r="J11" s="6"/>
      <c r="K11" s="6"/>
      <c r="L11" s="22">
        <v>0.4</v>
      </c>
    </row>
    <row r="12" spans="1:12">
      <c r="A12" s="31" t="s">
        <v>527</v>
      </c>
      <c r="B12" s="12" t="s">
        <v>518</v>
      </c>
      <c r="C12" s="133">
        <f t="shared" si="1"/>
        <v>0</v>
      </c>
      <c r="D12" s="147">
        <v>0</v>
      </c>
      <c r="E12" s="154">
        <f t="shared" si="0"/>
        <v>0</v>
      </c>
      <c r="F12" s="25">
        <v>0</v>
      </c>
      <c r="G12" s="26">
        <f t="shared" si="2"/>
        <v>0</v>
      </c>
      <c r="H12" s="27" t="s">
        <v>528</v>
      </c>
      <c r="I12" s="29"/>
      <c r="J12" s="6"/>
      <c r="K12" s="6"/>
      <c r="L12" s="22">
        <v>1.4</v>
      </c>
    </row>
    <row r="13" spans="1:12">
      <c r="A13" s="31" t="s">
        <v>529</v>
      </c>
      <c r="B13" s="12" t="s">
        <v>518</v>
      </c>
      <c r="C13" s="133">
        <f t="shared" si="1"/>
        <v>0</v>
      </c>
      <c r="D13" s="147">
        <v>0</v>
      </c>
      <c r="E13" s="154">
        <f t="shared" si="0"/>
        <v>0</v>
      </c>
      <c r="F13" s="25">
        <v>0</v>
      </c>
      <c r="G13" s="26">
        <f t="shared" si="2"/>
        <v>0</v>
      </c>
      <c r="H13" s="27"/>
      <c r="I13" s="29"/>
      <c r="J13" s="6"/>
      <c r="K13" s="6"/>
      <c r="L13" s="22">
        <v>0.245</v>
      </c>
    </row>
    <row r="14" spans="1:12">
      <c r="A14" s="31" t="s">
        <v>529</v>
      </c>
      <c r="B14" s="12" t="s">
        <v>518</v>
      </c>
      <c r="C14" s="133">
        <f t="shared" si="1"/>
        <v>0</v>
      </c>
      <c r="D14" s="147">
        <v>0</v>
      </c>
      <c r="E14" s="154">
        <f t="shared" si="0"/>
        <v>0</v>
      </c>
      <c r="F14" s="25">
        <v>0</v>
      </c>
      <c r="G14" s="26">
        <f t="shared" si="2"/>
        <v>0</v>
      </c>
      <c r="H14" s="27"/>
      <c r="I14" s="29"/>
      <c r="J14" s="6"/>
      <c r="K14" s="6"/>
      <c r="L14" s="22">
        <v>0.245</v>
      </c>
    </row>
    <row r="15" spans="1:12">
      <c r="A15" s="32"/>
      <c r="B15" s="12"/>
      <c r="C15" s="133"/>
      <c r="D15" s="147"/>
      <c r="E15" s="154"/>
      <c r="F15" s="25"/>
      <c r="G15" s="26"/>
      <c r="H15" s="27"/>
      <c r="I15" s="29"/>
      <c r="J15" s="6"/>
      <c r="K15" s="6"/>
      <c r="L15" s="22"/>
    </row>
    <row r="16" spans="1:12" ht="16">
      <c r="A16" s="33" t="s">
        <v>530</v>
      </c>
      <c r="B16" s="34"/>
      <c r="C16" s="134"/>
      <c r="D16" s="148"/>
      <c r="E16" s="155"/>
      <c r="F16" s="36"/>
      <c r="G16" s="6"/>
      <c r="H16" s="6"/>
      <c r="I16" s="6"/>
      <c r="J16" s="6"/>
      <c r="K16" s="6"/>
      <c r="L16" s="37"/>
    </row>
    <row r="17" spans="1:12">
      <c r="A17" s="23" t="s">
        <v>531</v>
      </c>
      <c r="B17" s="12" t="s">
        <v>532</v>
      </c>
      <c r="C17" s="133">
        <f t="shared" ref="C17:C27" si="3">L17*$C$525*$B$528</f>
        <v>0</v>
      </c>
      <c r="D17" s="147">
        <v>0</v>
      </c>
      <c r="E17" s="154">
        <f t="shared" ref="E17:E27" si="4">C17-D17</f>
        <v>0</v>
      </c>
      <c r="F17" s="25">
        <v>0</v>
      </c>
      <c r="G17" s="26">
        <f t="shared" ref="G17:G27" si="5">D17*F17</f>
        <v>0</v>
      </c>
      <c r="H17" s="27" t="s">
        <v>523</v>
      </c>
      <c r="I17" s="29"/>
      <c r="J17" s="6"/>
      <c r="K17" s="6"/>
      <c r="L17" s="22">
        <v>0.4</v>
      </c>
    </row>
    <row r="18" spans="1:12">
      <c r="A18" s="23" t="s">
        <v>533</v>
      </c>
      <c r="B18" s="12" t="s">
        <v>532</v>
      </c>
      <c r="C18" s="133">
        <f t="shared" si="3"/>
        <v>0</v>
      </c>
      <c r="D18" s="147">
        <v>0</v>
      </c>
      <c r="E18" s="154">
        <f t="shared" si="4"/>
        <v>0</v>
      </c>
      <c r="F18" s="25">
        <v>2</v>
      </c>
      <c r="G18" s="26">
        <f t="shared" si="5"/>
        <v>0</v>
      </c>
      <c r="H18" s="27" t="s">
        <v>523</v>
      </c>
      <c r="I18" s="29"/>
      <c r="J18" s="6"/>
      <c r="K18" s="6"/>
      <c r="L18" s="22">
        <v>0.4</v>
      </c>
    </row>
    <row r="19" spans="1:12">
      <c r="A19" s="23" t="s">
        <v>534</v>
      </c>
      <c r="B19" s="12" t="s">
        <v>518</v>
      </c>
      <c r="C19" s="133">
        <f t="shared" si="3"/>
        <v>0</v>
      </c>
      <c r="D19" s="147">
        <v>0</v>
      </c>
      <c r="E19" s="154">
        <f t="shared" si="4"/>
        <v>0</v>
      </c>
      <c r="F19" s="25">
        <v>3</v>
      </c>
      <c r="G19" s="26">
        <f t="shared" si="5"/>
        <v>0</v>
      </c>
      <c r="H19" s="27" t="s">
        <v>519</v>
      </c>
      <c r="I19" s="29"/>
      <c r="J19" s="6"/>
      <c r="K19" s="6"/>
      <c r="L19" s="22">
        <v>7.6999999999999999E-2</v>
      </c>
    </row>
    <row r="20" spans="1:12">
      <c r="A20" s="31" t="s">
        <v>535</v>
      </c>
      <c r="B20" s="12" t="s">
        <v>518</v>
      </c>
      <c r="C20" s="133">
        <f t="shared" si="3"/>
        <v>0</v>
      </c>
      <c r="D20" s="147">
        <v>0</v>
      </c>
      <c r="E20" s="154">
        <f t="shared" si="4"/>
        <v>0</v>
      </c>
      <c r="F20" s="25">
        <v>0</v>
      </c>
      <c r="G20" s="26">
        <f t="shared" si="5"/>
        <v>0</v>
      </c>
      <c r="H20" s="27" t="s">
        <v>536</v>
      </c>
      <c r="I20" s="29"/>
      <c r="J20" s="6"/>
      <c r="K20" s="6"/>
      <c r="L20" s="22">
        <v>7.6999999999999999E-2</v>
      </c>
    </row>
    <row r="21" spans="1:12">
      <c r="A21" s="23" t="s">
        <v>537</v>
      </c>
      <c r="B21" s="12" t="s">
        <v>518</v>
      </c>
      <c r="C21" s="133">
        <f t="shared" si="3"/>
        <v>0</v>
      </c>
      <c r="D21" s="147">
        <v>0</v>
      </c>
      <c r="E21" s="154">
        <f t="shared" si="4"/>
        <v>0</v>
      </c>
      <c r="F21" s="25">
        <v>0</v>
      </c>
      <c r="G21" s="26">
        <f t="shared" si="5"/>
        <v>0</v>
      </c>
      <c r="H21" s="27" t="s">
        <v>523</v>
      </c>
      <c r="I21" s="29"/>
      <c r="J21" s="6"/>
      <c r="K21" s="6"/>
      <c r="L21" s="22">
        <v>0.3</v>
      </c>
    </row>
    <row r="22" spans="1:12">
      <c r="A22" s="31" t="s">
        <v>538</v>
      </c>
      <c r="B22" s="12" t="s">
        <v>522</v>
      </c>
      <c r="C22" s="133">
        <f t="shared" si="3"/>
        <v>0</v>
      </c>
      <c r="D22" s="147">
        <v>0</v>
      </c>
      <c r="E22" s="154">
        <f t="shared" si="4"/>
        <v>0</v>
      </c>
      <c r="F22" s="25">
        <v>0</v>
      </c>
      <c r="G22" s="26">
        <f t="shared" si="5"/>
        <v>0</v>
      </c>
      <c r="H22" s="27" t="s">
        <v>536</v>
      </c>
      <c r="I22" s="29"/>
      <c r="J22" s="6"/>
      <c r="K22" s="6"/>
      <c r="L22" s="22">
        <v>0.08</v>
      </c>
    </row>
    <row r="23" spans="1:12">
      <c r="A23" s="23" t="s">
        <v>539</v>
      </c>
      <c r="B23" s="12" t="s">
        <v>518</v>
      </c>
      <c r="C23" s="133">
        <f t="shared" si="3"/>
        <v>0</v>
      </c>
      <c r="D23" s="147">
        <v>0</v>
      </c>
      <c r="E23" s="154">
        <f t="shared" si="4"/>
        <v>0</v>
      </c>
      <c r="F23" s="25">
        <v>0</v>
      </c>
      <c r="G23" s="26">
        <f t="shared" si="5"/>
        <v>0</v>
      </c>
      <c r="H23" s="27" t="s">
        <v>523</v>
      </c>
      <c r="I23" s="29"/>
      <c r="J23" s="6"/>
      <c r="K23" s="6"/>
      <c r="L23" s="30">
        <v>0.193</v>
      </c>
    </row>
    <row r="24" spans="1:12">
      <c r="A24" s="23" t="s">
        <v>540</v>
      </c>
      <c r="B24" s="12" t="s">
        <v>541</v>
      </c>
      <c r="C24" s="133">
        <f t="shared" si="3"/>
        <v>0</v>
      </c>
      <c r="D24" s="147">
        <v>0</v>
      </c>
      <c r="E24" s="154">
        <f t="shared" si="4"/>
        <v>0</v>
      </c>
      <c r="F24" s="25">
        <v>0</v>
      </c>
      <c r="G24" s="26">
        <f t="shared" si="5"/>
        <v>0</v>
      </c>
      <c r="H24" s="27" t="s">
        <v>523</v>
      </c>
      <c r="I24" s="29"/>
      <c r="J24" s="6"/>
      <c r="K24" s="6"/>
      <c r="L24" s="30">
        <v>0.193</v>
      </c>
    </row>
    <row r="25" spans="1:12">
      <c r="A25" s="38" t="s">
        <v>542</v>
      </c>
      <c r="B25" s="34" t="s">
        <v>543</v>
      </c>
      <c r="C25" s="133">
        <f t="shared" si="3"/>
        <v>0</v>
      </c>
      <c r="D25" s="147">
        <v>0</v>
      </c>
      <c r="E25" s="154">
        <f t="shared" si="4"/>
        <v>0</v>
      </c>
      <c r="F25" s="25">
        <v>0</v>
      </c>
      <c r="G25" s="26">
        <f t="shared" si="5"/>
        <v>0</v>
      </c>
      <c r="H25" s="27" t="s">
        <v>523</v>
      </c>
      <c r="I25" s="6"/>
      <c r="J25" s="6"/>
      <c r="K25" s="6"/>
      <c r="L25" s="30">
        <v>0.193</v>
      </c>
    </row>
    <row r="26" spans="1:12">
      <c r="A26" s="31" t="s">
        <v>529</v>
      </c>
      <c r="B26" s="12" t="s">
        <v>532</v>
      </c>
      <c r="C26" s="133">
        <f t="shared" si="3"/>
        <v>0</v>
      </c>
      <c r="D26" s="147">
        <v>0</v>
      </c>
      <c r="E26" s="154">
        <f t="shared" si="4"/>
        <v>0</v>
      </c>
      <c r="F26" s="25">
        <v>0</v>
      </c>
      <c r="G26" s="26">
        <f t="shared" si="5"/>
        <v>0</v>
      </c>
      <c r="H26" s="6"/>
      <c r="I26" s="6"/>
      <c r="J26" s="6"/>
      <c r="K26" s="6"/>
      <c r="L26" s="6"/>
    </row>
    <row r="27" spans="1:12">
      <c r="A27" s="31" t="s">
        <v>529</v>
      </c>
      <c r="B27" s="12" t="s">
        <v>532</v>
      </c>
      <c r="C27" s="133">
        <f t="shared" si="3"/>
        <v>0</v>
      </c>
      <c r="D27" s="147">
        <v>0</v>
      </c>
      <c r="E27" s="154">
        <f t="shared" si="4"/>
        <v>0</v>
      </c>
      <c r="F27" s="25">
        <v>0</v>
      </c>
      <c r="G27" s="26">
        <f t="shared" si="5"/>
        <v>0</v>
      </c>
      <c r="H27" s="6"/>
      <c r="I27" s="6"/>
      <c r="J27" s="6"/>
      <c r="K27" s="6"/>
      <c r="L27" s="6"/>
    </row>
    <row r="29" spans="1:12" ht="16">
      <c r="A29" s="33" t="s">
        <v>569</v>
      </c>
      <c r="B29" s="34"/>
      <c r="C29" s="134"/>
      <c r="D29" s="148"/>
      <c r="E29" s="155"/>
      <c r="F29" s="36"/>
      <c r="G29" s="6"/>
      <c r="H29" s="6"/>
      <c r="I29" s="6"/>
      <c r="J29" s="6"/>
      <c r="K29" s="6"/>
      <c r="L29" s="37"/>
    </row>
    <row r="30" spans="1:12">
      <c r="A30" s="23" t="s">
        <v>570</v>
      </c>
      <c r="B30" s="12" t="s">
        <v>571</v>
      </c>
      <c r="C30" s="133">
        <f t="shared" ref="C30:C35" si="6">L30*$C$525*$B$528</f>
        <v>0</v>
      </c>
      <c r="D30" s="147">
        <v>0</v>
      </c>
      <c r="E30" s="154">
        <f t="shared" ref="E30:E35" si="7">C30-D30</f>
        <v>0</v>
      </c>
      <c r="F30" s="25">
        <v>0</v>
      </c>
      <c r="G30" s="26">
        <f t="shared" ref="G30:G35" si="8">D30*F30</f>
        <v>0</v>
      </c>
      <c r="H30" s="27" t="s">
        <v>525</v>
      </c>
      <c r="I30" s="29"/>
      <c r="J30" s="6"/>
      <c r="K30" s="6"/>
      <c r="L30" s="22">
        <v>0.4</v>
      </c>
    </row>
    <row r="31" spans="1:12">
      <c r="A31" s="23" t="s">
        <v>572</v>
      </c>
      <c r="B31" s="12" t="s">
        <v>571</v>
      </c>
      <c r="C31" s="133">
        <f t="shared" si="6"/>
        <v>0</v>
      </c>
      <c r="D31" s="147">
        <v>0</v>
      </c>
      <c r="E31" s="154">
        <f t="shared" si="7"/>
        <v>0</v>
      </c>
      <c r="F31" s="25">
        <v>0</v>
      </c>
      <c r="G31" s="26">
        <f t="shared" si="8"/>
        <v>0</v>
      </c>
      <c r="H31" s="27" t="s">
        <v>519</v>
      </c>
      <c r="I31" s="29"/>
      <c r="J31" s="6"/>
      <c r="K31" s="6"/>
      <c r="L31" s="30">
        <v>4.5999999999999999E-2</v>
      </c>
    </row>
    <row r="32" spans="1:12">
      <c r="A32" s="31" t="s">
        <v>573</v>
      </c>
      <c r="B32" s="12" t="s">
        <v>571</v>
      </c>
      <c r="C32" s="133">
        <f t="shared" si="6"/>
        <v>0</v>
      </c>
      <c r="D32" s="147">
        <v>0</v>
      </c>
      <c r="E32" s="154">
        <f t="shared" si="7"/>
        <v>0</v>
      </c>
      <c r="F32" s="25">
        <v>0</v>
      </c>
      <c r="G32" s="26">
        <f t="shared" si="8"/>
        <v>0</v>
      </c>
      <c r="H32" s="27" t="s">
        <v>519</v>
      </c>
      <c r="I32" s="29"/>
      <c r="J32" s="6"/>
      <c r="K32" s="6"/>
      <c r="L32" s="30">
        <v>0.05</v>
      </c>
    </row>
    <row r="33" spans="1:12">
      <c r="A33" s="23" t="s">
        <v>574</v>
      </c>
      <c r="B33" s="12" t="s">
        <v>518</v>
      </c>
      <c r="C33" s="133">
        <f t="shared" si="6"/>
        <v>0</v>
      </c>
      <c r="D33" s="147">
        <v>0</v>
      </c>
      <c r="E33" s="154">
        <f t="shared" si="7"/>
        <v>0</v>
      </c>
      <c r="F33" s="25">
        <v>0</v>
      </c>
      <c r="G33" s="26">
        <f t="shared" si="8"/>
        <v>0</v>
      </c>
      <c r="H33" s="27" t="s">
        <v>575</v>
      </c>
      <c r="I33" s="29"/>
      <c r="J33" s="6"/>
      <c r="K33" s="6"/>
      <c r="L33" s="22">
        <v>0.4</v>
      </c>
    </row>
    <row r="34" spans="1:12">
      <c r="A34" s="31" t="s">
        <v>529</v>
      </c>
      <c r="B34" s="12" t="s">
        <v>571</v>
      </c>
      <c r="C34" s="133">
        <f t="shared" si="6"/>
        <v>0</v>
      </c>
      <c r="D34" s="147">
        <v>0</v>
      </c>
      <c r="E34" s="154">
        <f t="shared" si="7"/>
        <v>0</v>
      </c>
      <c r="F34" s="25">
        <v>0</v>
      </c>
      <c r="G34" s="26">
        <f t="shared" si="8"/>
        <v>0</v>
      </c>
      <c r="H34" s="27"/>
      <c r="I34" s="29"/>
      <c r="J34" s="6"/>
      <c r="K34" s="6"/>
      <c r="L34" s="22"/>
    </row>
    <row r="35" spans="1:12">
      <c r="A35" s="31" t="s">
        <v>529</v>
      </c>
      <c r="B35" s="12" t="s">
        <v>571</v>
      </c>
      <c r="C35" s="133">
        <f t="shared" si="6"/>
        <v>0</v>
      </c>
      <c r="D35" s="147">
        <v>0</v>
      </c>
      <c r="E35" s="154">
        <f t="shared" si="7"/>
        <v>0</v>
      </c>
      <c r="F35" s="25">
        <v>0</v>
      </c>
      <c r="G35" s="26">
        <f t="shared" si="8"/>
        <v>0</v>
      </c>
      <c r="H35" s="27"/>
      <c r="I35" s="29"/>
      <c r="J35" s="6"/>
      <c r="K35" s="6"/>
      <c r="L35" s="22"/>
    </row>
    <row r="36" spans="1:12">
      <c r="A36" s="39"/>
      <c r="B36" s="12"/>
      <c r="C36" s="133"/>
      <c r="D36" s="147"/>
      <c r="E36" s="154"/>
      <c r="F36" s="25"/>
      <c r="G36" s="26"/>
      <c r="H36" s="27"/>
      <c r="I36" s="29"/>
      <c r="J36" s="6"/>
      <c r="K36" s="6"/>
      <c r="L36" s="22"/>
    </row>
    <row r="37" spans="1:12" ht="18">
      <c r="A37" s="40" t="s">
        <v>576</v>
      </c>
      <c r="B37" s="34"/>
      <c r="C37" s="134"/>
      <c r="D37" s="148"/>
      <c r="E37" s="155"/>
      <c r="F37" s="36"/>
      <c r="G37" s="6"/>
      <c r="H37" s="6"/>
      <c r="I37" s="6"/>
      <c r="J37" s="6"/>
      <c r="K37" s="6"/>
      <c r="L37" s="37"/>
    </row>
    <row r="38" spans="1:12" ht="16">
      <c r="A38" s="33" t="s">
        <v>577</v>
      </c>
    </row>
    <row r="39" spans="1:12">
      <c r="A39" s="41" t="s">
        <v>578</v>
      </c>
      <c r="B39" s="34" t="s">
        <v>579</v>
      </c>
      <c r="C39" s="133">
        <f t="shared" ref="C39:C55" si="9">L39*$C$525*$B$528</f>
        <v>0</v>
      </c>
      <c r="D39" s="147">
        <v>0</v>
      </c>
      <c r="E39" s="154">
        <f t="shared" ref="E39:E55" si="10">C39-D39</f>
        <v>0</v>
      </c>
      <c r="F39" s="25">
        <v>0</v>
      </c>
      <c r="G39" s="26">
        <f t="shared" ref="G39:G54" si="11">D39*F39</f>
        <v>0</v>
      </c>
      <c r="H39" s="27" t="s">
        <v>580</v>
      </c>
      <c r="I39" s="6"/>
      <c r="J39" s="6"/>
      <c r="K39" s="6"/>
      <c r="L39" s="30">
        <v>0.12</v>
      </c>
    </row>
    <row r="40" spans="1:12">
      <c r="A40" s="41" t="s">
        <v>581</v>
      </c>
      <c r="B40" s="12" t="s">
        <v>541</v>
      </c>
      <c r="C40" s="133">
        <f t="shared" si="9"/>
        <v>0</v>
      </c>
      <c r="D40" s="147">
        <v>0</v>
      </c>
      <c r="E40" s="154">
        <f t="shared" si="10"/>
        <v>0</v>
      </c>
      <c r="F40" s="25">
        <v>0</v>
      </c>
      <c r="G40" s="26">
        <f t="shared" si="11"/>
        <v>0</v>
      </c>
      <c r="H40" s="27" t="s">
        <v>580</v>
      </c>
      <c r="I40" s="6"/>
      <c r="J40" s="6"/>
      <c r="K40" s="6"/>
      <c r="L40" s="22">
        <v>7.5999999999999998E-2</v>
      </c>
    </row>
    <row r="41" spans="1:12">
      <c r="A41" s="42" t="s">
        <v>582</v>
      </c>
      <c r="B41" s="12" t="s">
        <v>579</v>
      </c>
      <c r="C41" s="133">
        <f t="shared" si="9"/>
        <v>0</v>
      </c>
      <c r="D41" s="147">
        <v>0</v>
      </c>
      <c r="E41" s="154">
        <f t="shared" si="10"/>
        <v>0</v>
      </c>
      <c r="F41" s="25">
        <v>0</v>
      </c>
      <c r="G41" s="26">
        <f t="shared" si="11"/>
        <v>0</v>
      </c>
      <c r="H41" s="27" t="s">
        <v>519</v>
      </c>
      <c r="I41" s="29"/>
      <c r="J41" s="6"/>
      <c r="K41" s="6"/>
      <c r="L41" s="30">
        <v>7.0000000000000007E-2</v>
      </c>
    </row>
    <row r="42" spans="1:12">
      <c r="A42" s="42" t="s">
        <v>583</v>
      </c>
      <c r="B42" s="12" t="s">
        <v>541</v>
      </c>
      <c r="C42" s="133">
        <f t="shared" si="9"/>
        <v>0</v>
      </c>
      <c r="D42" s="147">
        <v>0</v>
      </c>
      <c r="E42" s="154">
        <f t="shared" si="10"/>
        <v>0</v>
      </c>
      <c r="F42" s="25">
        <v>0</v>
      </c>
      <c r="G42" s="26">
        <f t="shared" si="11"/>
        <v>0</v>
      </c>
      <c r="H42" s="27" t="s">
        <v>580</v>
      </c>
      <c r="I42" s="29"/>
      <c r="J42" s="6"/>
      <c r="K42" s="6"/>
      <c r="L42" s="22">
        <v>1</v>
      </c>
    </row>
    <row r="43" spans="1:12">
      <c r="A43" s="42" t="s">
        <v>584</v>
      </c>
      <c r="B43" s="12" t="s">
        <v>541</v>
      </c>
      <c r="C43" s="133">
        <f t="shared" si="9"/>
        <v>0</v>
      </c>
      <c r="D43" s="147">
        <v>0</v>
      </c>
      <c r="E43" s="154">
        <f t="shared" si="10"/>
        <v>0</v>
      </c>
      <c r="F43" s="25">
        <v>0</v>
      </c>
      <c r="G43" s="26">
        <f t="shared" si="11"/>
        <v>0</v>
      </c>
      <c r="H43" s="27" t="s">
        <v>580</v>
      </c>
      <c r="I43" s="6"/>
      <c r="J43" s="6"/>
      <c r="K43" s="6"/>
      <c r="L43" s="22">
        <v>7.6999999999999999E-2</v>
      </c>
    </row>
    <row r="44" spans="1:12">
      <c r="A44" s="42" t="s">
        <v>585</v>
      </c>
      <c r="B44" s="12" t="s">
        <v>541</v>
      </c>
      <c r="C44" s="133">
        <f t="shared" si="9"/>
        <v>0</v>
      </c>
      <c r="D44" s="147">
        <v>0</v>
      </c>
      <c r="E44" s="154">
        <f t="shared" si="10"/>
        <v>0</v>
      </c>
      <c r="F44" s="25">
        <v>0</v>
      </c>
      <c r="G44" s="26">
        <f t="shared" si="11"/>
        <v>0</v>
      </c>
      <c r="H44" s="27" t="s">
        <v>580</v>
      </c>
      <c r="I44" s="6"/>
      <c r="J44" s="6"/>
      <c r="K44" s="6"/>
      <c r="L44" s="22">
        <v>0.4</v>
      </c>
    </row>
    <row r="45" spans="1:12">
      <c r="A45" s="42" t="s">
        <v>586</v>
      </c>
      <c r="B45" s="12" t="s">
        <v>541</v>
      </c>
      <c r="C45" s="133">
        <f t="shared" si="9"/>
        <v>0</v>
      </c>
      <c r="D45" s="147">
        <v>0</v>
      </c>
      <c r="E45" s="154">
        <f t="shared" si="10"/>
        <v>0</v>
      </c>
      <c r="F45" s="25">
        <v>0</v>
      </c>
      <c r="G45" s="26">
        <f t="shared" si="11"/>
        <v>0</v>
      </c>
      <c r="H45" s="27" t="s">
        <v>580</v>
      </c>
      <c r="I45" s="29"/>
      <c r="J45" s="6"/>
      <c r="K45" s="6"/>
      <c r="L45" s="22">
        <v>1</v>
      </c>
    </row>
    <row r="46" spans="1:12">
      <c r="A46" s="41" t="s">
        <v>587</v>
      </c>
      <c r="B46" s="34" t="s">
        <v>518</v>
      </c>
      <c r="C46" s="133">
        <f t="shared" si="9"/>
        <v>0</v>
      </c>
      <c r="D46" s="147">
        <v>0</v>
      </c>
      <c r="E46" s="154">
        <f t="shared" si="10"/>
        <v>0</v>
      </c>
      <c r="F46" s="25">
        <v>0</v>
      </c>
      <c r="G46" s="26">
        <f t="shared" si="11"/>
        <v>0</v>
      </c>
      <c r="H46" s="43" t="s">
        <v>525</v>
      </c>
      <c r="I46" s="6"/>
      <c r="J46" s="6"/>
      <c r="K46" s="6"/>
      <c r="L46" s="22">
        <v>7.6999999999999999E-2</v>
      </c>
    </row>
    <row r="47" spans="1:12">
      <c r="A47" s="42" t="s">
        <v>588</v>
      </c>
      <c r="B47" s="12" t="s">
        <v>541</v>
      </c>
      <c r="C47" s="133">
        <f t="shared" si="9"/>
        <v>0</v>
      </c>
      <c r="D47" s="147">
        <v>0</v>
      </c>
      <c r="E47" s="154">
        <f t="shared" si="10"/>
        <v>0</v>
      </c>
      <c r="F47" s="25">
        <v>0</v>
      </c>
      <c r="G47" s="26">
        <f t="shared" si="11"/>
        <v>0</v>
      </c>
      <c r="H47" s="27" t="s">
        <v>589</v>
      </c>
      <c r="I47" s="29"/>
      <c r="J47" s="6"/>
      <c r="K47" s="6"/>
      <c r="L47" s="22">
        <v>0.7</v>
      </c>
    </row>
    <row r="48" spans="1:12">
      <c r="A48" s="42" t="s">
        <v>590</v>
      </c>
      <c r="B48" s="12" t="s">
        <v>541</v>
      </c>
      <c r="C48" s="133">
        <f t="shared" si="9"/>
        <v>0</v>
      </c>
      <c r="D48" s="147">
        <v>0</v>
      </c>
      <c r="E48" s="154">
        <f t="shared" si="10"/>
        <v>0</v>
      </c>
      <c r="F48" s="25">
        <v>0</v>
      </c>
      <c r="G48" s="26">
        <f t="shared" si="11"/>
        <v>0</v>
      </c>
      <c r="H48" s="27" t="s">
        <v>580</v>
      </c>
      <c r="I48" s="29"/>
      <c r="J48" s="6"/>
      <c r="K48" s="6"/>
      <c r="L48" s="30">
        <v>0.08</v>
      </c>
    </row>
    <row r="49" spans="1:12">
      <c r="A49" s="42" t="s">
        <v>591</v>
      </c>
      <c r="B49" s="12" t="s">
        <v>541</v>
      </c>
      <c r="C49" s="133">
        <f t="shared" si="9"/>
        <v>0</v>
      </c>
      <c r="D49" s="147">
        <v>0</v>
      </c>
      <c r="E49" s="154">
        <f t="shared" si="10"/>
        <v>0</v>
      </c>
      <c r="F49" s="25">
        <v>0</v>
      </c>
      <c r="G49" s="26">
        <f t="shared" si="11"/>
        <v>0</v>
      </c>
      <c r="H49" s="27" t="s">
        <v>592</v>
      </c>
      <c r="I49" s="29"/>
      <c r="J49" s="6"/>
      <c r="K49" s="6"/>
      <c r="L49" s="22">
        <v>0.2</v>
      </c>
    </row>
    <row r="50" spans="1:12">
      <c r="A50" s="41" t="s">
        <v>593</v>
      </c>
      <c r="B50" s="12" t="s">
        <v>541</v>
      </c>
      <c r="C50" s="133">
        <f t="shared" si="9"/>
        <v>0</v>
      </c>
      <c r="D50" s="147">
        <v>0</v>
      </c>
      <c r="E50" s="154">
        <f t="shared" si="10"/>
        <v>0</v>
      </c>
      <c r="F50" s="25">
        <v>0</v>
      </c>
      <c r="G50" s="26">
        <f t="shared" si="11"/>
        <v>0</v>
      </c>
      <c r="H50" s="27" t="s">
        <v>580</v>
      </c>
      <c r="I50" s="6"/>
      <c r="J50" s="6"/>
      <c r="K50" s="6"/>
      <c r="L50" s="22">
        <v>1</v>
      </c>
    </row>
    <row r="51" spans="1:12">
      <c r="A51" s="42" t="s">
        <v>594</v>
      </c>
      <c r="B51" s="12" t="s">
        <v>541</v>
      </c>
      <c r="C51" s="133">
        <f t="shared" si="9"/>
        <v>0</v>
      </c>
      <c r="D51" s="147">
        <v>0</v>
      </c>
      <c r="E51" s="154">
        <f t="shared" si="10"/>
        <v>0</v>
      </c>
      <c r="F51" s="25">
        <v>0</v>
      </c>
      <c r="G51" s="26">
        <f t="shared" si="11"/>
        <v>0</v>
      </c>
      <c r="H51" s="27" t="s">
        <v>589</v>
      </c>
      <c r="I51" s="44"/>
      <c r="J51" s="6"/>
      <c r="K51" s="6"/>
      <c r="L51" s="22">
        <v>0.4</v>
      </c>
    </row>
    <row r="52" spans="1:12">
      <c r="A52" s="42" t="s">
        <v>595</v>
      </c>
      <c r="B52" s="12" t="s">
        <v>541</v>
      </c>
      <c r="C52" s="133">
        <f t="shared" si="9"/>
        <v>0</v>
      </c>
      <c r="D52" s="147">
        <v>0</v>
      </c>
      <c r="E52" s="154">
        <f t="shared" si="10"/>
        <v>0</v>
      </c>
      <c r="F52" s="25">
        <v>0</v>
      </c>
      <c r="G52" s="26">
        <f t="shared" si="11"/>
        <v>0</v>
      </c>
      <c r="H52" s="27" t="s">
        <v>580</v>
      </c>
      <c r="I52" s="29"/>
      <c r="J52" s="6"/>
      <c r="K52" s="6"/>
      <c r="L52" s="22">
        <v>0.2</v>
      </c>
    </row>
    <row r="53" spans="1:12">
      <c r="A53" s="42" t="s">
        <v>596</v>
      </c>
      <c r="B53" s="12" t="s">
        <v>541</v>
      </c>
      <c r="C53" s="133">
        <f t="shared" si="9"/>
        <v>0</v>
      </c>
      <c r="D53" s="147">
        <v>0</v>
      </c>
      <c r="E53" s="154">
        <f t="shared" si="10"/>
        <v>0</v>
      </c>
      <c r="F53" s="25">
        <v>0</v>
      </c>
      <c r="G53" s="26">
        <f t="shared" si="11"/>
        <v>0</v>
      </c>
      <c r="H53" s="27" t="s">
        <v>597</v>
      </c>
      <c r="I53" s="44"/>
      <c r="J53" s="6"/>
      <c r="K53" s="6"/>
      <c r="L53" s="22">
        <v>2</v>
      </c>
    </row>
    <row r="54" spans="1:12">
      <c r="A54" s="42" t="s">
        <v>598</v>
      </c>
      <c r="B54" s="12" t="s">
        <v>541</v>
      </c>
      <c r="C54" s="133">
        <f t="shared" si="9"/>
        <v>0</v>
      </c>
      <c r="D54" s="147">
        <v>0</v>
      </c>
      <c r="E54" s="154">
        <f t="shared" si="10"/>
        <v>0</v>
      </c>
      <c r="F54" s="25">
        <v>0</v>
      </c>
      <c r="G54" s="26">
        <f t="shared" si="11"/>
        <v>0</v>
      </c>
      <c r="H54" s="27" t="s">
        <v>580</v>
      </c>
      <c r="I54" s="29"/>
      <c r="J54" s="6"/>
      <c r="K54" s="6"/>
      <c r="L54" s="22">
        <v>1</v>
      </c>
    </row>
    <row r="55" spans="1:12">
      <c r="A55" s="41" t="s">
        <v>599</v>
      </c>
      <c r="B55" s="12" t="s">
        <v>541</v>
      </c>
      <c r="C55" s="133">
        <f t="shared" si="9"/>
        <v>0</v>
      </c>
      <c r="D55" s="147">
        <v>0</v>
      </c>
      <c r="E55" s="154">
        <f t="shared" si="10"/>
        <v>0</v>
      </c>
      <c r="F55" s="25">
        <v>0</v>
      </c>
      <c r="G55" s="26">
        <f>D55*F55</f>
        <v>0</v>
      </c>
      <c r="H55" s="43" t="s">
        <v>592</v>
      </c>
      <c r="I55" s="6"/>
      <c r="J55" s="6"/>
      <c r="K55" s="6"/>
      <c r="L55" s="22">
        <v>0.4</v>
      </c>
    </row>
    <row r="56" spans="1:12">
      <c r="A56" s="41" t="s">
        <v>529</v>
      </c>
      <c r="B56" s="12" t="s">
        <v>541</v>
      </c>
      <c r="C56" s="133">
        <f>L56*$C$525*$B$528</f>
        <v>0</v>
      </c>
      <c r="D56" s="147">
        <v>0</v>
      </c>
      <c r="E56" s="154">
        <f>C56-D56</f>
        <v>0</v>
      </c>
      <c r="F56" s="25">
        <v>0</v>
      </c>
      <c r="G56" s="26">
        <f>D56*F56</f>
        <v>0</v>
      </c>
      <c r="H56" s="43"/>
      <c r="I56" s="6"/>
      <c r="J56" s="6"/>
      <c r="K56" s="6"/>
      <c r="L56" s="22">
        <v>1</v>
      </c>
    </row>
    <row r="57" spans="1:12">
      <c r="A57" s="41" t="s">
        <v>529</v>
      </c>
      <c r="B57" s="12" t="s">
        <v>541</v>
      </c>
      <c r="C57" s="133">
        <f>L57*$C$525*$B$528</f>
        <v>0</v>
      </c>
      <c r="D57" s="147">
        <v>0</v>
      </c>
      <c r="E57" s="154">
        <f>C57-D57</f>
        <v>0</v>
      </c>
      <c r="F57" s="25">
        <v>0</v>
      </c>
      <c r="G57" s="26">
        <f>D57*F57</f>
        <v>0</v>
      </c>
      <c r="H57" s="43"/>
      <c r="I57" s="6"/>
      <c r="J57" s="6"/>
      <c r="K57" s="6"/>
      <c r="L57" s="22">
        <v>1</v>
      </c>
    </row>
    <row r="58" spans="1:12">
      <c r="A58" s="45"/>
      <c r="B58" s="34"/>
      <c r="C58" s="134"/>
      <c r="D58" s="148"/>
      <c r="E58" s="155"/>
      <c r="F58" s="36"/>
      <c r="G58" s="6"/>
      <c r="H58" s="6"/>
      <c r="I58" s="6"/>
      <c r="J58" s="6"/>
      <c r="K58" s="6"/>
      <c r="L58" s="37"/>
    </row>
    <row r="59" spans="1:12" ht="16">
      <c r="A59" s="19" t="s">
        <v>600</v>
      </c>
    </row>
    <row r="60" spans="1:12">
      <c r="A60" s="42" t="s">
        <v>601</v>
      </c>
      <c r="B60" s="12" t="s">
        <v>541</v>
      </c>
      <c r="C60" s="133">
        <f t="shared" ref="C60:C70" si="12">L60*$C$525*$B$528</f>
        <v>0</v>
      </c>
      <c r="D60" s="147">
        <v>0</v>
      </c>
      <c r="E60" s="154">
        <f t="shared" ref="E60:E70" si="13">C60-D60</f>
        <v>0</v>
      </c>
      <c r="F60" s="25">
        <v>0</v>
      </c>
      <c r="G60" s="26">
        <f t="shared" ref="G60:G70" si="14">D60*F60</f>
        <v>0</v>
      </c>
      <c r="H60" s="27"/>
      <c r="I60" s="29"/>
      <c r="J60" s="6"/>
      <c r="K60" s="6"/>
      <c r="L60" s="30">
        <v>0.04</v>
      </c>
    </row>
    <row r="61" spans="1:12">
      <c r="A61" s="42" t="s">
        <v>602</v>
      </c>
      <c r="B61" s="12" t="s">
        <v>518</v>
      </c>
      <c r="C61" s="133">
        <f t="shared" si="12"/>
        <v>0</v>
      </c>
      <c r="D61" s="147">
        <v>0</v>
      </c>
      <c r="E61" s="154">
        <f t="shared" si="13"/>
        <v>0</v>
      </c>
      <c r="F61" s="25">
        <v>0</v>
      </c>
      <c r="G61" s="26">
        <f t="shared" si="14"/>
        <v>0</v>
      </c>
      <c r="H61" s="27" t="s">
        <v>519</v>
      </c>
      <c r="I61" s="29"/>
      <c r="J61" s="6"/>
      <c r="K61" s="6"/>
      <c r="L61" s="22">
        <v>7.6999999999999999E-2</v>
      </c>
    </row>
    <row r="62" spans="1:12">
      <c r="A62" s="42" t="s">
        <v>603</v>
      </c>
      <c r="B62" s="12" t="s">
        <v>518</v>
      </c>
      <c r="C62" s="133">
        <f t="shared" si="12"/>
        <v>0</v>
      </c>
      <c r="D62" s="147">
        <v>0</v>
      </c>
      <c r="E62" s="154">
        <f t="shared" si="13"/>
        <v>0</v>
      </c>
      <c r="F62" s="25">
        <v>0</v>
      </c>
      <c r="G62" s="26">
        <f t="shared" si="14"/>
        <v>0</v>
      </c>
      <c r="H62" s="27" t="s">
        <v>519</v>
      </c>
      <c r="I62" s="29"/>
      <c r="J62" s="6"/>
      <c r="K62" s="6"/>
      <c r="L62" s="22">
        <v>7.6999999999999999E-2</v>
      </c>
    </row>
    <row r="63" spans="1:12">
      <c r="A63" s="42" t="s">
        <v>604</v>
      </c>
      <c r="B63" s="12" t="s">
        <v>518</v>
      </c>
      <c r="C63" s="133">
        <f t="shared" si="12"/>
        <v>0</v>
      </c>
      <c r="D63" s="147">
        <v>0</v>
      </c>
      <c r="E63" s="154">
        <f t="shared" si="13"/>
        <v>0</v>
      </c>
      <c r="F63" s="25">
        <v>0</v>
      </c>
      <c r="G63" s="26">
        <f t="shared" si="14"/>
        <v>0</v>
      </c>
      <c r="H63" s="27" t="s">
        <v>519</v>
      </c>
      <c r="I63" s="29"/>
      <c r="J63" s="6"/>
      <c r="K63" s="6"/>
      <c r="L63" s="22">
        <v>7.6999999999999999E-2</v>
      </c>
    </row>
    <row r="64" spans="1:12">
      <c r="A64" s="42" t="s">
        <v>605</v>
      </c>
      <c r="B64" s="12" t="s">
        <v>518</v>
      </c>
      <c r="C64" s="133">
        <f t="shared" si="12"/>
        <v>0</v>
      </c>
      <c r="D64" s="147">
        <v>0</v>
      </c>
      <c r="E64" s="154">
        <f t="shared" si="13"/>
        <v>0</v>
      </c>
      <c r="F64" s="25">
        <v>0</v>
      </c>
      <c r="G64" s="26">
        <f t="shared" si="14"/>
        <v>0</v>
      </c>
      <c r="H64" s="27" t="s">
        <v>519</v>
      </c>
      <c r="I64" s="29"/>
      <c r="J64" s="6"/>
      <c r="K64" s="6"/>
      <c r="L64" s="22">
        <v>7.6999999999999999E-2</v>
      </c>
    </row>
    <row r="65" spans="1:12">
      <c r="A65" s="42" t="s">
        <v>606</v>
      </c>
      <c r="B65" s="12" t="s">
        <v>541</v>
      </c>
      <c r="C65" s="133">
        <f t="shared" si="12"/>
        <v>0</v>
      </c>
      <c r="D65" s="147">
        <v>0</v>
      </c>
      <c r="E65" s="154">
        <f t="shared" si="13"/>
        <v>0</v>
      </c>
      <c r="F65" s="25">
        <v>0</v>
      </c>
      <c r="G65" s="26">
        <f t="shared" si="14"/>
        <v>0</v>
      </c>
      <c r="H65" s="27" t="s">
        <v>523</v>
      </c>
      <c r="I65" s="29"/>
      <c r="J65" s="6"/>
      <c r="K65" s="6"/>
      <c r="L65" s="30">
        <v>0.88800000000000001</v>
      </c>
    </row>
    <row r="66" spans="1:12">
      <c r="A66" s="42" t="s">
        <v>607</v>
      </c>
      <c r="B66" s="12" t="s">
        <v>541</v>
      </c>
      <c r="C66" s="133">
        <f t="shared" si="12"/>
        <v>0</v>
      </c>
      <c r="D66" s="147">
        <v>0</v>
      </c>
      <c r="E66" s="154">
        <f t="shared" si="13"/>
        <v>0</v>
      </c>
      <c r="F66" s="25">
        <v>0</v>
      </c>
      <c r="G66" s="26">
        <f t="shared" si="14"/>
        <v>0</v>
      </c>
      <c r="H66" s="27" t="s">
        <v>523</v>
      </c>
      <c r="I66" s="29"/>
      <c r="J66" s="6"/>
      <c r="K66" s="6"/>
      <c r="L66" s="22">
        <v>0.154</v>
      </c>
    </row>
    <row r="67" spans="1:12">
      <c r="A67" s="42" t="s">
        <v>608</v>
      </c>
      <c r="B67" s="12" t="s">
        <v>541</v>
      </c>
      <c r="C67" s="133">
        <f t="shared" si="12"/>
        <v>0</v>
      </c>
      <c r="D67" s="147">
        <v>0</v>
      </c>
      <c r="E67" s="154">
        <f t="shared" si="13"/>
        <v>0</v>
      </c>
      <c r="F67" s="25">
        <v>0</v>
      </c>
      <c r="G67" s="26">
        <f t="shared" si="14"/>
        <v>0</v>
      </c>
      <c r="H67" s="27" t="s">
        <v>523</v>
      </c>
      <c r="I67" s="29"/>
      <c r="J67" s="6"/>
      <c r="K67" s="6"/>
      <c r="L67" s="22">
        <v>7.6999999999999999E-2</v>
      </c>
    </row>
    <row r="68" spans="1:12">
      <c r="A68" s="42" t="s">
        <v>609</v>
      </c>
      <c r="B68" s="12" t="s">
        <v>518</v>
      </c>
      <c r="C68" s="133">
        <f t="shared" si="12"/>
        <v>0</v>
      </c>
      <c r="D68" s="147">
        <v>0</v>
      </c>
      <c r="E68" s="154">
        <f t="shared" si="13"/>
        <v>0</v>
      </c>
      <c r="F68" s="25">
        <v>0</v>
      </c>
      <c r="G68" s="26">
        <f t="shared" si="14"/>
        <v>0</v>
      </c>
      <c r="H68" s="27" t="s">
        <v>519</v>
      </c>
      <c r="I68" s="29"/>
      <c r="J68" s="6"/>
      <c r="K68" s="6"/>
      <c r="L68" s="22">
        <v>8.8999999999999996E-2</v>
      </c>
    </row>
    <row r="69" spans="1:12">
      <c r="A69" s="41" t="s">
        <v>529</v>
      </c>
      <c r="B69" s="12" t="s">
        <v>518</v>
      </c>
      <c r="C69" s="133">
        <f t="shared" si="12"/>
        <v>0</v>
      </c>
      <c r="D69" s="147">
        <v>0</v>
      </c>
      <c r="E69" s="154">
        <f t="shared" si="13"/>
        <v>0</v>
      </c>
      <c r="F69" s="25">
        <v>0</v>
      </c>
      <c r="G69" s="26">
        <f t="shared" si="14"/>
        <v>0</v>
      </c>
      <c r="H69" s="27"/>
      <c r="I69" s="29"/>
      <c r="J69" s="6"/>
      <c r="K69" s="6"/>
      <c r="L69" s="22">
        <v>7.6999999999999999E-2</v>
      </c>
    </row>
    <row r="70" spans="1:12">
      <c r="A70" s="41" t="s">
        <v>529</v>
      </c>
      <c r="B70" s="12" t="s">
        <v>518</v>
      </c>
      <c r="C70" s="133">
        <f t="shared" si="12"/>
        <v>0</v>
      </c>
      <c r="D70" s="147">
        <v>0</v>
      </c>
      <c r="E70" s="154">
        <f t="shared" si="13"/>
        <v>0</v>
      </c>
      <c r="F70" s="25">
        <v>0</v>
      </c>
      <c r="G70" s="26">
        <f t="shared" si="14"/>
        <v>0</v>
      </c>
      <c r="H70" s="27"/>
      <c r="I70" s="29"/>
      <c r="J70" s="6"/>
      <c r="K70" s="6"/>
      <c r="L70" s="22">
        <v>7.6999999999999999E-2</v>
      </c>
    </row>
    <row r="71" spans="1:12">
      <c r="A71" s="42"/>
      <c r="B71" s="34"/>
      <c r="C71" s="134"/>
      <c r="D71" s="148"/>
      <c r="E71" s="155"/>
      <c r="F71" s="36"/>
      <c r="G71" s="6"/>
      <c r="H71" s="6"/>
      <c r="I71" s="6"/>
      <c r="J71" s="6"/>
      <c r="K71" s="6"/>
      <c r="L71" s="37"/>
    </row>
    <row r="72" spans="1:12" ht="16">
      <c r="A72" s="33" t="s">
        <v>610</v>
      </c>
    </row>
    <row r="73" spans="1:12">
      <c r="A73" s="42" t="s">
        <v>611</v>
      </c>
      <c r="B73" s="12" t="s">
        <v>612</v>
      </c>
      <c r="C73" s="133">
        <f>L73*$C$525*$B$528</f>
        <v>0</v>
      </c>
      <c r="D73" s="147">
        <v>0</v>
      </c>
      <c r="E73" s="154">
        <f>C73-D73</f>
        <v>0</v>
      </c>
      <c r="F73" s="25">
        <v>0</v>
      </c>
      <c r="G73" s="26">
        <f>D73*F73</f>
        <v>0</v>
      </c>
      <c r="H73" s="27" t="s">
        <v>613</v>
      </c>
      <c r="I73" s="44"/>
      <c r="J73" s="6"/>
      <c r="K73" s="6"/>
      <c r="L73" s="22">
        <v>0.115</v>
      </c>
    </row>
    <row r="74" spans="1:12">
      <c r="A74" s="42" t="s">
        <v>614</v>
      </c>
      <c r="B74" s="12" t="s">
        <v>518</v>
      </c>
      <c r="C74" s="133">
        <f>L74*$C$525*$B$528</f>
        <v>0</v>
      </c>
      <c r="D74" s="147">
        <v>0</v>
      </c>
      <c r="E74" s="154">
        <f>C74-D74</f>
        <v>0</v>
      </c>
      <c r="F74" s="25">
        <v>0</v>
      </c>
      <c r="G74" s="26">
        <f>D74*F74</f>
        <v>0</v>
      </c>
      <c r="H74" s="27" t="s">
        <v>519</v>
      </c>
      <c r="I74" s="29"/>
      <c r="J74" s="6"/>
      <c r="K74" s="6"/>
      <c r="L74" s="22">
        <v>8.8999999999999996E-2</v>
      </c>
    </row>
    <row r="75" spans="1:12">
      <c r="A75" s="41" t="s">
        <v>529</v>
      </c>
      <c r="B75" s="12" t="s">
        <v>518</v>
      </c>
      <c r="C75" s="133">
        <f>L75*$C$525*$B$528</f>
        <v>0</v>
      </c>
      <c r="D75" s="147">
        <v>0</v>
      </c>
      <c r="E75" s="154">
        <f>C75-D75</f>
        <v>0</v>
      </c>
      <c r="F75" s="25">
        <v>0</v>
      </c>
      <c r="G75" s="26">
        <f>D75*F75</f>
        <v>0</v>
      </c>
      <c r="H75" s="27"/>
      <c r="I75" s="29"/>
      <c r="J75" s="6"/>
      <c r="K75" s="6"/>
      <c r="L75" s="22">
        <v>8.8999999999999996E-2</v>
      </c>
    </row>
    <row r="76" spans="1:12">
      <c r="A76" s="41" t="s">
        <v>529</v>
      </c>
      <c r="B76" s="12" t="s">
        <v>518</v>
      </c>
      <c r="C76" s="133">
        <f>L76*$C$525*$B$528</f>
        <v>0</v>
      </c>
      <c r="D76" s="147">
        <v>0</v>
      </c>
      <c r="E76" s="154">
        <f>C76-D76</f>
        <v>0</v>
      </c>
      <c r="F76" s="25">
        <v>0</v>
      </c>
      <c r="G76" s="26">
        <f>D76*F76</f>
        <v>0</v>
      </c>
      <c r="H76" s="27"/>
      <c r="I76" s="29"/>
      <c r="J76" s="6"/>
      <c r="K76" s="6"/>
      <c r="L76" s="22">
        <v>8.8999999999999996E-2</v>
      </c>
    </row>
    <row r="77" spans="1:12">
      <c r="A77" s="42"/>
      <c r="B77" s="34"/>
      <c r="C77" s="134"/>
      <c r="D77" s="148"/>
      <c r="E77" s="155"/>
      <c r="F77" s="36"/>
      <c r="G77" s="6"/>
      <c r="H77" s="6"/>
      <c r="I77" s="6"/>
      <c r="J77" s="6"/>
      <c r="K77" s="6"/>
      <c r="L77" s="37"/>
    </row>
    <row r="78" spans="1:12" ht="16">
      <c r="A78" s="33" t="s">
        <v>409</v>
      </c>
    </row>
    <row r="79" spans="1:12">
      <c r="A79" s="42" t="s">
        <v>410</v>
      </c>
      <c r="B79" s="12" t="s">
        <v>411</v>
      </c>
      <c r="C79" s="133">
        <f>L79*$C$525*$B$528</f>
        <v>0</v>
      </c>
      <c r="D79" s="147">
        <v>0</v>
      </c>
      <c r="E79" s="154">
        <f>C79-D79</f>
        <v>0</v>
      </c>
      <c r="F79" s="25">
        <v>0</v>
      </c>
      <c r="G79" s="26">
        <f>D79*F79</f>
        <v>0</v>
      </c>
      <c r="H79" s="27" t="s">
        <v>523</v>
      </c>
      <c r="I79" s="28"/>
      <c r="J79" s="29"/>
      <c r="K79" s="6"/>
      <c r="L79" s="30">
        <v>0.08</v>
      </c>
    </row>
    <row r="80" spans="1:12">
      <c r="A80" s="42" t="s">
        <v>412</v>
      </c>
      <c r="B80" s="12" t="s">
        <v>413</v>
      </c>
      <c r="C80" s="133">
        <f>L80*$C$525*$B$528</f>
        <v>0</v>
      </c>
      <c r="D80" s="147">
        <v>0</v>
      </c>
      <c r="E80" s="154">
        <f>C80-D80</f>
        <v>0</v>
      </c>
      <c r="F80" s="25">
        <v>0</v>
      </c>
      <c r="G80" s="26">
        <f>D80*F80</f>
        <v>0</v>
      </c>
      <c r="H80" s="27"/>
      <c r="I80" s="28"/>
      <c r="J80" s="29"/>
      <c r="K80" s="6"/>
      <c r="L80" s="30">
        <v>0.4</v>
      </c>
    </row>
    <row r="81" spans="1:12">
      <c r="A81" s="42"/>
      <c r="B81" s="12"/>
      <c r="C81" s="133">
        <f>L81*$C$525*$B$528</f>
        <v>0</v>
      </c>
      <c r="D81" s="147">
        <v>0</v>
      </c>
      <c r="E81" s="154">
        <f>C81-D81</f>
        <v>0</v>
      </c>
      <c r="F81" s="25">
        <v>0</v>
      </c>
      <c r="G81" s="26">
        <f>D81*F81</f>
        <v>0</v>
      </c>
      <c r="H81" s="27"/>
      <c r="I81" s="28"/>
      <c r="J81" s="29"/>
      <c r="K81" s="6"/>
      <c r="L81" s="30"/>
    </row>
    <row r="82" spans="1:12">
      <c r="B82" s="34"/>
      <c r="C82" s="134"/>
      <c r="D82" s="148"/>
      <c r="E82" s="155"/>
      <c r="F82" s="36"/>
      <c r="G82" s="6"/>
      <c r="H82" s="6"/>
      <c r="I82" s="6"/>
      <c r="J82" s="6"/>
      <c r="K82" s="6"/>
      <c r="L82" s="37"/>
    </row>
    <row r="83" spans="1:12" ht="18">
      <c r="A83" s="46" t="s">
        <v>414</v>
      </c>
    </row>
    <row r="84" spans="1:12" ht="16">
      <c r="A84" s="33" t="s">
        <v>415</v>
      </c>
    </row>
    <row r="85" spans="1:12">
      <c r="A85" s="160" t="s">
        <v>416</v>
      </c>
      <c r="B85" s="6" t="s">
        <v>417</v>
      </c>
      <c r="C85" s="133">
        <f>L85*$C$525*$B$528</f>
        <v>0</v>
      </c>
      <c r="D85" s="147">
        <v>0</v>
      </c>
      <c r="E85" s="154">
        <f t="shared" ref="E85:E91" si="15">C85-D85</f>
        <v>0</v>
      </c>
      <c r="F85" s="25">
        <v>0</v>
      </c>
      <c r="G85" s="26">
        <f t="shared" ref="G85:G100" si="16">D85*F85</f>
        <v>0</v>
      </c>
      <c r="H85" s="27" t="s">
        <v>418</v>
      </c>
      <c r="L85" s="30">
        <v>0.153</v>
      </c>
    </row>
    <row r="86" spans="1:12">
      <c r="A86" s="47" t="s">
        <v>419</v>
      </c>
      <c r="B86" s="12" t="s">
        <v>420</v>
      </c>
      <c r="C86" s="133">
        <f>L86*$C$525*$B$528</f>
        <v>0</v>
      </c>
      <c r="D86" s="147">
        <v>0</v>
      </c>
      <c r="E86" s="154">
        <f t="shared" si="15"/>
        <v>0</v>
      </c>
      <c r="F86" s="25">
        <v>0</v>
      </c>
      <c r="G86" s="26">
        <f t="shared" si="16"/>
        <v>0</v>
      </c>
      <c r="H86" s="27" t="s">
        <v>523</v>
      </c>
      <c r="I86" s="27"/>
      <c r="J86" s="29"/>
      <c r="K86" s="6"/>
      <c r="L86" s="22">
        <v>0.38400000000000001</v>
      </c>
    </row>
    <row r="87" spans="1:12">
      <c r="A87" s="47" t="s">
        <v>421</v>
      </c>
      <c r="B87" s="12" t="s">
        <v>541</v>
      </c>
      <c r="C87" s="133">
        <f>L87*$C$525*$B$528</f>
        <v>0</v>
      </c>
      <c r="D87" s="147">
        <v>0</v>
      </c>
      <c r="E87" s="154">
        <f t="shared" si="15"/>
        <v>0</v>
      </c>
      <c r="F87" s="25">
        <v>0</v>
      </c>
      <c r="G87" s="26">
        <f t="shared" si="16"/>
        <v>0</v>
      </c>
      <c r="H87" s="27" t="s">
        <v>418</v>
      </c>
      <c r="I87" s="27"/>
      <c r="J87" s="6"/>
      <c r="K87" s="6"/>
      <c r="L87" s="30">
        <v>0.153</v>
      </c>
    </row>
    <row r="88" spans="1:12">
      <c r="A88" s="47" t="s">
        <v>422</v>
      </c>
      <c r="B88" s="12" t="s">
        <v>423</v>
      </c>
      <c r="C88" s="133">
        <f>L88*$C$525*$B$528</f>
        <v>0</v>
      </c>
      <c r="D88" s="147">
        <v>0</v>
      </c>
      <c r="E88" s="154">
        <f t="shared" si="15"/>
        <v>0</v>
      </c>
      <c r="F88" s="25">
        <v>0</v>
      </c>
      <c r="G88" s="26">
        <f t="shared" si="16"/>
        <v>0</v>
      </c>
      <c r="H88" s="27" t="s">
        <v>523</v>
      </c>
      <c r="I88" s="11"/>
      <c r="J88" s="6"/>
      <c r="K88" s="6"/>
      <c r="L88" s="22">
        <v>0.38400000000000001</v>
      </c>
    </row>
    <row r="89" spans="1:12">
      <c r="A89" s="47" t="s">
        <v>424</v>
      </c>
      <c r="B89" s="12" t="s">
        <v>541</v>
      </c>
      <c r="C89" s="133">
        <f>L89*$C$525*$B$528</f>
        <v>0</v>
      </c>
      <c r="D89" s="147">
        <v>0</v>
      </c>
      <c r="E89" s="154">
        <f t="shared" si="15"/>
        <v>0</v>
      </c>
      <c r="F89" s="25">
        <v>0</v>
      </c>
      <c r="G89" s="26">
        <f t="shared" si="16"/>
        <v>0</v>
      </c>
      <c r="H89" s="27" t="s">
        <v>523</v>
      </c>
      <c r="I89" s="27"/>
      <c r="J89" s="6"/>
      <c r="K89" s="6"/>
      <c r="L89" s="22">
        <v>0.38400000000000001</v>
      </c>
    </row>
    <row r="90" spans="1:12">
      <c r="A90" s="47" t="s">
        <v>425</v>
      </c>
      <c r="B90" s="12" t="s">
        <v>541</v>
      </c>
      <c r="C90" s="133">
        <f t="shared" ref="C90:C100" si="17">L90*$C$525*$B$528</f>
        <v>0</v>
      </c>
      <c r="D90" s="147">
        <v>0</v>
      </c>
      <c r="E90" s="154">
        <f t="shared" si="15"/>
        <v>0</v>
      </c>
      <c r="F90" s="25">
        <v>0</v>
      </c>
      <c r="G90" s="26">
        <f t="shared" si="16"/>
        <v>0</v>
      </c>
      <c r="H90" s="27" t="s">
        <v>426</v>
      </c>
      <c r="I90" s="27"/>
      <c r="J90" s="6"/>
      <c r="K90" s="6"/>
      <c r="L90" s="22">
        <v>0.38400000000000001</v>
      </c>
    </row>
    <row r="91" spans="1:12">
      <c r="A91" s="47" t="s">
        <v>427</v>
      </c>
      <c r="B91" s="12" t="s">
        <v>541</v>
      </c>
      <c r="C91" s="133">
        <f t="shared" si="17"/>
        <v>0</v>
      </c>
      <c r="D91" s="147">
        <v>0</v>
      </c>
      <c r="E91" s="154">
        <f t="shared" si="15"/>
        <v>0</v>
      </c>
      <c r="F91" s="25">
        <v>0</v>
      </c>
      <c r="G91" s="26">
        <f t="shared" si="16"/>
        <v>0</v>
      </c>
      <c r="H91" s="27" t="s">
        <v>523</v>
      </c>
      <c r="I91" s="27"/>
      <c r="J91" s="6"/>
      <c r="K91" s="6"/>
      <c r="L91" s="22">
        <v>0.38400000000000001</v>
      </c>
    </row>
    <row r="92" spans="1:12">
      <c r="A92" s="47" t="s">
        <v>428</v>
      </c>
      <c r="B92" s="12" t="s">
        <v>579</v>
      </c>
      <c r="C92" s="133">
        <f t="shared" si="17"/>
        <v>0</v>
      </c>
      <c r="D92" s="147">
        <v>0</v>
      </c>
      <c r="E92" s="154">
        <f t="shared" ref="E92:E99" si="18">C92-D92</f>
        <v>0</v>
      </c>
      <c r="F92" s="25">
        <v>0</v>
      </c>
      <c r="G92" s="26">
        <f t="shared" si="16"/>
        <v>0</v>
      </c>
      <c r="H92" s="27" t="s">
        <v>418</v>
      </c>
      <c r="I92" s="29"/>
      <c r="J92" s="6"/>
      <c r="K92" s="6"/>
      <c r="L92" s="30">
        <v>0.153</v>
      </c>
    </row>
    <row r="93" spans="1:12">
      <c r="A93" s="47" t="s">
        <v>429</v>
      </c>
      <c r="B93" s="12" t="s">
        <v>541</v>
      </c>
      <c r="C93" s="133">
        <f t="shared" si="17"/>
        <v>0</v>
      </c>
      <c r="D93" s="147">
        <v>0</v>
      </c>
      <c r="E93" s="154">
        <f t="shared" si="18"/>
        <v>0</v>
      </c>
      <c r="F93" s="25">
        <v>0</v>
      </c>
      <c r="G93" s="26">
        <f t="shared" si="16"/>
        <v>0</v>
      </c>
      <c r="H93" s="27" t="s">
        <v>430</v>
      </c>
      <c r="I93" s="27"/>
      <c r="J93" s="6"/>
      <c r="K93" s="6"/>
      <c r="L93" s="22">
        <v>0.38400000000000001</v>
      </c>
    </row>
    <row r="94" spans="1:12">
      <c r="A94" s="47" t="s">
        <v>431</v>
      </c>
      <c r="B94" s="12" t="s">
        <v>423</v>
      </c>
      <c r="C94" s="133">
        <f t="shared" si="17"/>
        <v>0</v>
      </c>
      <c r="D94" s="147">
        <v>0</v>
      </c>
      <c r="E94" s="154">
        <f t="shared" si="18"/>
        <v>0</v>
      </c>
      <c r="F94" s="25">
        <v>0</v>
      </c>
      <c r="G94" s="26">
        <f t="shared" si="16"/>
        <v>0</v>
      </c>
      <c r="H94" s="27" t="s">
        <v>523</v>
      </c>
      <c r="I94" s="27"/>
      <c r="J94" s="6"/>
      <c r="K94" s="6"/>
      <c r="L94" s="22">
        <v>0.38400000000000001</v>
      </c>
    </row>
    <row r="95" spans="1:12">
      <c r="A95" s="47" t="s">
        <v>432</v>
      </c>
      <c r="B95" s="12" t="s">
        <v>433</v>
      </c>
      <c r="C95" s="133">
        <f t="shared" si="17"/>
        <v>0</v>
      </c>
      <c r="D95" s="147">
        <v>0</v>
      </c>
      <c r="E95" s="154">
        <f t="shared" si="18"/>
        <v>0</v>
      </c>
      <c r="F95" s="25">
        <v>0</v>
      </c>
      <c r="G95" s="26">
        <f t="shared" si="16"/>
        <v>0</v>
      </c>
      <c r="H95" s="27" t="s">
        <v>523</v>
      </c>
      <c r="I95" s="27"/>
      <c r="J95" s="6"/>
      <c r="K95" s="6"/>
      <c r="L95" s="30">
        <v>0.193</v>
      </c>
    </row>
    <row r="96" spans="1:12">
      <c r="A96" s="47" t="s">
        <v>434</v>
      </c>
      <c r="B96" s="12" t="s">
        <v>541</v>
      </c>
      <c r="C96" s="133">
        <f t="shared" si="17"/>
        <v>0</v>
      </c>
      <c r="D96" s="147">
        <v>0</v>
      </c>
      <c r="E96" s="154">
        <f t="shared" si="18"/>
        <v>0</v>
      </c>
      <c r="F96" s="25">
        <v>0</v>
      </c>
      <c r="G96" s="26">
        <f t="shared" si="16"/>
        <v>0</v>
      </c>
      <c r="H96" s="27" t="s">
        <v>523</v>
      </c>
      <c r="I96" s="27"/>
      <c r="J96" s="6"/>
      <c r="K96" s="6"/>
      <c r="L96" s="22">
        <v>0.38400000000000001</v>
      </c>
    </row>
    <row r="97" spans="1:12">
      <c r="A97" s="47" t="s">
        <v>435</v>
      </c>
      <c r="B97" s="12" t="s">
        <v>579</v>
      </c>
      <c r="C97" s="133">
        <f t="shared" si="17"/>
        <v>0</v>
      </c>
      <c r="D97" s="147">
        <v>0</v>
      </c>
      <c r="E97" s="154">
        <f t="shared" si="18"/>
        <v>0</v>
      </c>
      <c r="F97" s="25">
        <v>0</v>
      </c>
      <c r="G97" s="26">
        <f t="shared" si="16"/>
        <v>0</v>
      </c>
      <c r="H97" s="27" t="s">
        <v>523</v>
      </c>
      <c r="I97" s="29"/>
      <c r="J97" s="6"/>
      <c r="K97" s="6"/>
      <c r="L97" s="22">
        <v>0.38400000000000001</v>
      </c>
    </row>
    <row r="98" spans="1:12">
      <c r="A98" s="47" t="s">
        <v>436</v>
      </c>
      <c r="B98" s="12" t="s">
        <v>579</v>
      </c>
      <c r="C98" s="133">
        <f t="shared" si="17"/>
        <v>0</v>
      </c>
      <c r="D98" s="147">
        <v>0</v>
      </c>
      <c r="E98" s="154">
        <f t="shared" si="18"/>
        <v>0</v>
      </c>
      <c r="F98" s="25">
        <v>0</v>
      </c>
      <c r="G98" s="26">
        <f t="shared" si="16"/>
        <v>0</v>
      </c>
      <c r="H98" s="27" t="s">
        <v>523</v>
      </c>
      <c r="I98" s="29"/>
      <c r="J98" s="6"/>
      <c r="K98" s="6"/>
      <c r="L98" s="22">
        <v>0.38400000000000001</v>
      </c>
    </row>
    <row r="99" spans="1:12">
      <c r="A99" s="47" t="s">
        <v>437</v>
      </c>
      <c r="B99" s="12" t="s">
        <v>438</v>
      </c>
      <c r="C99" s="133">
        <f t="shared" si="17"/>
        <v>0</v>
      </c>
      <c r="D99" s="147">
        <v>0</v>
      </c>
      <c r="E99" s="154">
        <f t="shared" si="18"/>
        <v>0</v>
      </c>
      <c r="F99" s="25">
        <v>0</v>
      </c>
      <c r="G99" s="26">
        <f t="shared" si="16"/>
        <v>0</v>
      </c>
      <c r="H99" s="27" t="s">
        <v>523</v>
      </c>
      <c r="I99" s="29"/>
      <c r="J99" s="6"/>
      <c r="K99" s="6"/>
      <c r="L99" s="22">
        <v>0.77</v>
      </c>
    </row>
    <row r="100" spans="1:12">
      <c r="A100" s="47" t="s">
        <v>439</v>
      </c>
      <c r="B100" s="12" t="s">
        <v>541</v>
      </c>
      <c r="C100" s="133">
        <f t="shared" si="17"/>
        <v>0</v>
      </c>
      <c r="D100" s="147">
        <v>0</v>
      </c>
      <c r="E100" s="154">
        <f>C100-D100</f>
        <v>0</v>
      </c>
      <c r="F100" s="25">
        <v>0</v>
      </c>
      <c r="G100" s="26">
        <f t="shared" si="16"/>
        <v>0</v>
      </c>
      <c r="H100" s="27" t="s">
        <v>418</v>
      </c>
      <c r="I100" s="11"/>
      <c r="J100" s="6"/>
      <c r="K100" s="6"/>
      <c r="L100" s="22">
        <v>0.77</v>
      </c>
    </row>
    <row r="101" spans="1:12">
      <c r="A101" s="47" t="s">
        <v>440</v>
      </c>
      <c r="B101" s="12" t="s">
        <v>579</v>
      </c>
      <c r="C101" s="133">
        <f t="shared" ref="C101:C116" si="19">L101*$C$525*$B$528</f>
        <v>0</v>
      </c>
      <c r="D101" s="147">
        <v>0</v>
      </c>
      <c r="E101" s="154">
        <f t="shared" ref="E101:E116" si="20">C101-D101</f>
        <v>0</v>
      </c>
      <c r="F101" s="25">
        <v>0</v>
      </c>
      <c r="G101" s="26">
        <f t="shared" ref="G101:G116" si="21">D101*F101</f>
        <v>0</v>
      </c>
      <c r="H101" s="27" t="s">
        <v>523</v>
      </c>
      <c r="I101" s="27"/>
      <c r="J101" s="6"/>
      <c r="K101" s="6"/>
      <c r="L101" s="30">
        <v>7.6999999999999999E-2</v>
      </c>
    </row>
    <row r="102" spans="1:12">
      <c r="A102" s="47" t="s">
        <v>441</v>
      </c>
      <c r="B102" s="12" t="s">
        <v>518</v>
      </c>
      <c r="C102" s="133">
        <f t="shared" si="19"/>
        <v>0</v>
      </c>
      <c r="D102" s="147">
        <v>0</v>
      </c>
      <c r="E102" s="154">
        <f t="shared" si="20"/>
        <v>0</v>
      </c>
      <c r="F102" s="25">
        <v>0</v>
      </c>
      <c r="G102" s="26">
        <f t="shared" si="21"/>
        <v>0</v>
      </c>
      <c r="H102" s="27" t="s">
        <v>430</v>
      </c>
      <c r="I102" s="48"/>
      <c r="J102" s="6"/>
      <c r="K102" s="6"/>
      <c r="L102" s="22">
        <v>0.77</v>
      </c>
    </row>
    <row r="103" spans="1:12">
      <c r="A103" s="47" t="s">
        <v>442</v>
      </c>
      <c r="B103" s="12" t="s">
        <v>541</v>
      </c>
      <c r="C103" s="133">
        <f t="shared" si="19"/>
        <v>0</v>
      </c>
      <c r="D103" s="147">
        <v>0</v>
      </c>
      <c r="E103" s="154">
        <f t="shared" si="20"/>
        <v>0</v>
      </c>
      <c r="F103" s="25">
        <v>0</v>
      </c>
      <c r="G103" s="26">
        <f t="shared" si="21"/>
        <v>0</v>
      </c>
      <c r="H103" s="27" t="s">
        <v>430</v>
      </c>
      <c r="I103" s="27"/>
      <c r="J103" s="6"/>
      <c r="K103" s="6"/>
      <c r="L103" s="22">
        <v>0.38400000000000001</v>
      </c>
    </row>
    <row r="104" spans="1:12">
      <c r="A104" s="47" t="s">
        <v>443</v>
      </c>
      <c r="B104" s="12" t="s">
        <v>522</v>
      </c>
      <c r="C104" s="133">
        <f t="shared" si="19"/>
        <v>0</v>
      </c>
      <c r="D104" s="147">
        <v>0</v>
      </c>
      <c r="E104" s="154">
        <f t="shared" si="20"/>
        <v>0</v>
      </c>
      <c r="F104" s="25">
        <v>0</v>
      </c>
      <c r="G104" s="26">
        <f t="shared" si="21"/>
        <v>0</v>
      </c>
      <c r="H104" s="27" t="s">
        <v>444</v>
      </c>
      <c r="I104" s="11"/>
      <c r="J104" s="6"/>
      <c r="K104" s="6"/>
      <c r="L104" s="30">
        <v>0.193</v>
      </c>
    </row>
    <row r="105" spans="1:12">
      <c r="A105" s="47" t="s">
        <v>445</v>
      </c>
      <c r="B105" s="12" t="s">
        <v>446</v>
      </c>
      <c r="C105" s="133">
        <f t="shared" si="19"/>
        <v>0</v>
      </c>
      <c r="D105" s="147">
        <v>0</v>
      </c>
      <c r="E105" s="154">
        <f t="shared" si="20"/>
        <v>0</v>
      </c>
      <c r="F105" s="25">
        <v>0</v>
      </c>
      <c r="G105" s="26">
        <f t="shared" si="21"/>
        <v>0</v>
      </c>
      <c r="H105" s="27" t="s">
        <v>523</v>
      </c>
      <c r="I105" s="27"/>
      <c r="J105" s="6"/>
      <c r="K105" s="6"/>
      <c r="L105" s="30">
        <v>7.6999999999999999E-2</v>
      </c>
    </row>
    <row r="106" spans="1:12">
      <c r="A106" s="47" t="s">
        <v>447</v>
      </c>
      <c r="B106" s="12" t="s">
        <v>541</v>
      </c>
      <c r="C106" s="133">
        <f t="shared" si="19"/>
        <v>0</v>
      </c>
      <c r="D106" s="147">
        <v>0</v>
      </c>
      <c r="E106" s="154">
        <f t="shared" si="20"/>
        <v>0</v>
      </c>
      <c r="F106" s="25">
        <v>0</v>
      </c>
      <c r="G106" s="26">
        <f t="shared" si="21"/>
        <v>0</v>
      </c>
      <c r="H106" s="27" t="s">
        <v>426</v>
      </c>
      <c r="I106" s="27"/>
      <c r="J106" s="6"/>
      <c r="K106" s="6"/>
      <c r="L106" s="30">
        <v>0.193</v>
      </c>
    </row>
    <row r="107" spans="1:12">
      <c r="A107" s="47" t="s">
        <v>448</v>
      </c>
      <c r="B107" s="12" t="s">
        <v>579</v>
      </c>
      <c r="C107" s="133">
        <f t="shared" si="19"/>
        <v>0</v>
      </c>
      <c r="D107" s="147">
        <v>0</v>
      </c>
      <c r="E107" s="154">
        <f t="shared" si="20"/>
        <v>0</v>
      </c>
      <c r="F107" s="25">
        <v>0</v>
      </c>
      <c r="G107" s="26">
        <f t="shared" si="21"/>
        <v>0</v>
      </c>
      <c r="H107" s="27" t="s">
        <v>523</v>
      </c>
      <c r="I107" s="29"/>
      <c r="J107" s="6"/>
      <c r="K107" s="6"/>
      <c r="L107" s="22">
        <v>0.38400000000000001</v>
      </c>
    </row>
    <row r="108" spans="1:12">
      <c r="A108" s="47" t="s">
        <v>449</v>
      </c>
      <c r="B108" s="12" t="s">
        <v>450</v>
      </c>
      <c r="C108" s="133">
        <f>L108*$C$525*$B$528</f>
        <v>0</v>
      </c>
      <c r="D108" s="147">
        <v>0</v>
      </c>
      <c r="E108" s="154">
        <f>C108-D108</f>
        <v>0</v>
      </c>
      <c r="F108" s="25">
        <v>0</v>
      </c>
      <c r="G108" s="26">
        <f t="shared" si="21"/>
        <v>0</v>
      </c>
      <c r="H108" s="27" t="s">
        <v>523</v>
      </c>
      <c r="I108" s="29"/>
      <c r="J108" s="6"/>
      <c r="K108" s="6"/>
      <c r="L108" s="22">
        <v>0.77</v>
      </c>
    </row>
    <row r="109" spans="1:12">
      <c r="A109" s="47" t="s">
        <v>451</v>
      </c>
      <c r="B109" s="12" t="s">
        <v>452</v>
      </c>
      <c r="C109" s="133">
        <f t="shared" si="19"/>
        <v>0</v>
      </c>
      <c r="D109" s="147">
        <v>0</v>
      </c>
      <c r="E109" s="154">
        <f t="shared" si="20"/>
        <v>0</v>
      </c>
      <c r="F109" s="25">
        <v>0</v>
      </c>
      <c r="G109" s="26">
        <f t="shared" si="21"/>
        <v>0</v>
      </c>
      <c r="H109" s="27" t="s">
        <v>523</v>
      </c>
      <c r="I109" s="29"/>
      <c r="J109" s="6"/>
      <c r="K109" s="6"/>
      <c r="L109" s="22">
        <v>0.77</v>
      </c>
    </row>
    <row r="110" spans="1:12">
      <c r="A110" s="47" t="s">
        <v>453</v>
      </c>
      <c r="B110" s="12" t="s">
        <v>541</v>
      </c>
      <c r="C110" s="133">
        <f t="shared" si="19"/>
        <v>0</v>
      </c>
      <c r="D110" s="147">
        <v>0</v>
      </c>
      <c r="E110" s="154">
        <f t="shared" si="20"/>
        <v>0</v>
      </c>
      <c r="F110" s="25">
        <v>0</v>
      </c>
      <c r="G110" s="26">
        <f t="shared" si="21"/>
        <v>0</v>
      </c>
      <c r="H110" s="27" t="s">
        <v>523</v>
      </c>
      <c r="I110" s="27"/>
      <c r="J110" s="6"/>
      <c r="K110" s="6"/>
      <c r="L110" s="22">
        <v>0.38400000000000001</v>
      </c>
    </row>
    <row r="111" spans="1:12">
      <c r="A111" s="47" t="s">
        <v>454</v>
      </c>
      <c r="B111" s="12" t="s">
        <v>579</v>
      </c>
      <c r="C111" s="133">
        <f t="shared" si="19"/>
        <v>0</v>
      </c>
      <c r="D111" s="147">
        <v>0</v>
      </c>
      <c r="E111" s="154">
        <f t="shared" si="20"/>
        <v>0</v>
      </c>
      <c r="F111" s="25">
        <v>0</v>
      </c>
      <c r="G111" s="26">
        <f t="shared" si="21"/>
        <v>0</v>
      </c>
      <c r="H111" s="27" t="s">
        <v>523</v>
      </c>
      <c r="I111" s="27"/>
      <c r="J111" s="6"/>
      <c r="K111" s="6"/>
      <c r="L111" s="22">
        <v>0.38400000000000001</v>
      </c>
    </row>
    <row r="112" spans="1:12">
      <c r="A112" s="47" t="s">
        <v>455</v>
      </c>
      <c r="B112" s="12" t="s">
        <v>541</v>
      </c>
      <c r="C112" s="133">
        <f t="shared" si="19"/>
        <v>0</v>
      </c>
      <c r="D112" s="147">
        <v>0</v>
      </c>
      <c r="E112" s="154">
        <f t="shared" si="20"/>
        <v>0</v>
      </c>
      <c r="F112" s="25">
        <v>0</v>
      </c>
      <c r="G112" s="26">
        <f t="shared" si="21"/>
        <v>0</v>
      </c>
      <c r="H112" s="27" t="s">
        <v>523</v>
      </c>
      <c r="I112" s="11"/>
      <c r="J112" s="6"/>
      <c r="K112" s="6"/>
      <c r="L112" s="22">
        <v>0.38400000000000001</v>
      </c>
    </row>
    <row r="113" spans="1:12">
      <c r="A113" s="47" t="s">
        <v>456</v>
      </c>
      <c r="B113" s="12" t="s">
        <v>541</v>
      </c>
      <c r="C113" s="133">
        <f t="shared" si="19"/>
        <v>0</v>
      </c>
      <c r="D113" s="147">
        <v>0</v>
      </c>
      <c r="E113" s="154">
        <f t="shared" si="20"/>
        <v>0</v>
      </c>
      <c r="F113" s="25">
        <v>0</v>
      </c>
      <c r="G113" s="26">
        <f t="shared" si="21"/>
        <v>0</v>
      </c>
      <c r="H113" s="27" t="s">
        <v>523</v>
      </c>
      <c r="I113" s="27"/>
      <c r="J113" s="6"/>
      <c r="K113" s="6"/>
      <c r="L113" s="22">
        <v>0.77</v>
      </c>
    </row>
    <row r="114" spans="1:12">
      <c r="A114" s="47" t="s">
        <v>457</v>
      </c>
      <c r="B114" s="12" t="s">
        <v>541</v>
      </c>
      <c r="C114" s="133">
        <f t="shared" si="19"/>
        <v>0</v>
      </c>
      <c r="D114" s="147">
        <v>0</v>
      </c>
      <c r="E114" s="154">
        <f t="shared" si="20"/>
        <v>0</v>
      </c>
      <c r="F114" s="25">
        <v>0</v>
      </c>
      <c r="G114" s="26">
        <f t="shared" si="21"/>
        <v>0</v>
      </c>
      <c r="H114" s="27" t="s">
        <v>418</v>
      </c>
      <c r="I114" s="27"/>
      <c r="J114" s="6"/>
      <c r="K114" s="6"/>
      <c r="L114" s="30">
        <v>0.193</v>
      </c>
    </row>
    <row r="115" spans="1:12">
      <c r="A115" s="47" t="s">
        <v>529</v>
      </c>
      <c r="B115" s="12" t="s">
        <v>541</v>
      </c>
      <c r="C115" s="133">
        <f t="shared" si="19"/>
        <v>0</v>
      </c>
      <c r="D115" s="147">
        <v>0</v>
      </c>
      <c r="E115" s="154">
        <f t="shared" si="20"/>
        <v>0</v>
      </c>
      <c r="F115" s="25">
        <v>0</v>
      </c>
      <c r="G115" s="26">
        <f t="shared" si="21"/>
        <v>0</v>
      </c>
      <c r="H115" s="27"/>
      <c r="I115" s="27"/>
      <c r="J115" s="6"/>
      <c r="K115" s="6"/>
      <c r="L115" s="30">
        <v>0.193</v>
      </c>
    </row>
    <row r="116" spans="1:12">
      <c r="A116" s="47" t="s">
        <v>529</v>
      </c>
      <c r="B116" s="12" t="s">
        <v>541</v>
      </c>
      <c r="C116" s="133">
        <f t="shared" si="19"/>
        <v>0</v>
      </c>
      <c r="D116" s="147">
        <v>0</v>
      </c>
      <c r="E116" s="154">
        <f t="shared" si="20"/>
        <v>0</v>
      </c>
      <c r="F116" s="25">
        <v>0</v>
      </c>
      <c r="G116" s="26">
        <f t="shared" si="21"/>
        <v>0</v>
      </c>
      <c r="H116" s="27"/>
      <c r="I116" s="27"/>
      <c r="J116" s="6"/>
      <c r="K116" s="6"/>
      <c r="L116" s="22"/>
    </row>
    <row r="117" spans="1:12">
      <c r="A117" s="49"/>
      <c r="B117" s="12"/>
      <c r="C117" s="133"/>
      <c r="D117" s="147"/>
      <c r="E117" s="154"/>
      <c r="F117" s="25"/>
      <c r="G117" s="26"/>
      <c r="H117" s="27"/>
      <c r="I117" s="29"/>
      <c r="J117" s="6"/>
      <c r="K117" s="6"/>
      <c r="L117" s="30"/>
    </row>
    <row r="118" spans="1:12" ht="16">
      <c r="A118" s="50" t="s">
        <v>615</v>
      </c>
    </row>
    <row r="119" spans="1:12">
      <c r="A119" s="47" t="s">
        <v>616</v>
      </c>
      <c r="B119" s="12" t="s">
        <v>522</v>
      </c>
      <c r="C119" s="133">
        <f>L119*$C$525*$B$528</f>
        <v>0</v>
      </c>
      <c r="D119" s="147">
        <v>0</v>
      </c>
      <c r="E119" s="154">
        <f>C119-D119</f>
        <v>0</v>
      </c>
      <c r="F119" s="25">
        <v>0</v>
      </c>
      <c r="G119" s="26">
        <f>D119*F119</f>
        <v>0</v>
      </c>
      <c r="H119" s="27" t="s">
        <v>519</v>
      </c>
      <c r="I119" s="29"/>
      <c r="J119" s="6"/>
      <c r="K119" s="6"/>
      <c r="L119" s="30">
        <v>0.2</v>
      </c>
    </row>
    <row r="120" spans="1:12">
      <c r="A120" s="47" t="s">
        <v>617</v>
      </c>
      <c r="B120" s="12" t="s">
        <v>618</v>
      </c>
      <c r="C120" s="133">
        <f>L120*$C$525*$B$528</f>
        <v>0</v>
      </c>
      <c r="D120" s="147">
        <v>0</v>
      </c>
      <c r="E120" s="154">
        <f>C120-D120</f>
        <v>0</v>
      </c>
      <c r="F120" s="25">
        <v>0</v>
      </c>
      <c r="G120" s="26">
        <f>D120*F120</f>
        <v>0</v>
      </c>
      <c r="H120" s="27" t="s">
        <v>619</v>
      </c>
      <c r="I120" s="29"/>
      <c r="J120" s="6"/>
      <c r="K120" s="6"/>
      <c r="L120" s="30">
        <v>1.19</v>
      </c>
    </row>
    <row r="121" spans="1:12">
      <c r="A121" s="47" t="s">
        <v>620</v>
      </c>
      <c r="B121" s="12" t="s">
        <v>621</v>
      </c>
      <c r="C121" s="133">
        <f>L121*$C$525*$B$528</f>
        <v>0</v>
      </c>
      <c r="D121" s="147">
        <v>0</v>
      </c>
      <c r="E121" s="154">
        <f>C121-D121</f>
        <v>0</v>
      </c>
      <c r="F121" s="25">
        <v>0</v>
      </c>
      <c r="G121" s="26">
        <f>D121*F121</f>
        <v>0</v>
      </c>
      <c r="H121" s="27" t="s">
        <v>619</v>
      </c>
      <c r="I121" s="29"/>
      <c r="J121" s="6"/>
      <c r="K121" s="6"/>
      <c r="L121" s="30">
        <v>0.4</v>
      </c>
    </row>
    <row r="122" spans="1:12">
      <c r="A122" s="47" t="s">
        <v>529</v>
      </c>
      <c r="B122" s="12" t="s">
        <v>522</v>
      </c>
      <c r="C122" s="133">
        <f>L122*$C$525*$B$528</f>
        <v>0</v>
      </c>
      <c r="D122" s="147">
        <v>0</v>
      </c>
      <c r="E122" s="154">
        <f>C122-D122</f>
        <v>0</v>
      </c>
      <c r="F122" s="25">
        <v>0</v>
      </c>
      <c r="G122" s="26">
        <f>D122*F122</f>
        <v>0</v>
      </c>
      <c r="H122" s="27"/>
      <c r="I122" s="29"/>
      <c r="J122" s="6"/>
      <c r="K122" s="6"/>
      <c r="L122" s="30"/>
    </row>
    <row r="123" spans="1:12">
      <c r="A123" s="47" t="s">
        <v>529</v>
      </c>
      <c r="B123" s="12" t="s">
        <v>522</v>
      </c>
      <c r="C123" s="133">
        <f>L123*$C$525*$B$528</f>
        <v>0</v>
      </c>
      <c r="D123" s="147">
        <v>0</v>
      </c>
      <c r="E123" s="154">
        <f>C123-D123</f>
        <v>0</v>
      </c>
      <c r="F123" s="25">
        <v>0</v>
      </c>
      <c r="G123" s="26">
        <f>D123*F123</f>
        <v>0</v>
      </c>
      <c r="H123" s="27"/>
      <c r="I123" s="29"/>
      <c r="J123" s="6"/>
      <c r="K123" s="6"/>
      <c r="L123" s="30"/>
    </row>
    <row r="124" spans="1:12">
      <c r="A124" s="52"/>
      <c r="B124" s="34"/>
      <c r="C124" s="134"/>
      <c r="D124" s="148"/>
      <c r="E124" s="155"/>
      <c r="F124" s="36"/>
      <c r="G124" s="6"/>
      <c r="H124" s="6"/>
      <c r="I124" s="6"/>
      <c r="J124" s="6"/>
      <c r="K124" s="6"/>
      <c r="L124" s="37"/>
    </row>
    <row r="125" spans="1:12" ht="16">
      <c r="A125" s="33" t="s">
        <v>622</v>
      </c>
    </row>
    <row r="126" spans="1:12">
      <c r="A126" s="47" t="s">
        <v>623</v>
      </c>
      <c r="B126" s="12" t="s">
        <v>624</v>
      </c>
      <c r="C126" s="133">
        <f>L126*$C$525*$B$528</f>
        <v>0</v>
      </c>
      <c r="D126" s="147">
        <v>0</v>
      </c>
      <c r="E126" s="154">
        <f>C126-D126</f>
        <v>0</v>
      </c>
      <c r="F126" s="25">
        <v>0</v>
      </c>
      <c r="G126" s="26">
        <f>D126*F126</f>
        <v>0</v>
      </c>
      <c r="H126" s="27" t="s">
        <v>523</v>
      </c>
      <c r="I126" s="27"/>
      <c r="J126" s="6"/>
      <c r="K126" s="6"/>
      <c r="L126" s="30">
        <v>0.3</v>
      </c>
    </row>
    <row r="127" spans="1:12">
      <c r="A127" s="47" t="s">
        <v>625</v>
      </c>
      <c r="B127" s="12" t="s">
        <v>626</v>
      </c>
      <c r="C127" s="133">
        <f>L127*$C$525*$B$528</f>
        <v>0</v>
      </c>
      <c r="D127" s="147">
        <v>0</v>
      </c>
      <c r="E127" s="154">
        <f>C127-D127</f>
        <v>0</v>
      </c>
      <c r="F127" s="25">
        <v>0</v>
      </c>
      <c r="G127" s="26">
        <f>D127*F127</f>
        <v>0</v>
      </c>
      <c r="H127" s="27" t="s">
        <v>523</v>
      </c>
      <c r="I127" s="53"/>
      <c r="J127" s="6"/>
      <c r="K127" s="6"/>
      <c r="L127" s="30">
        <v>0.3</v>
      </c>
    </row>
    <row r="128" spans="1:12">
      <c r="A128" s="47" t="s">
        <v>529</v>
      </c>
      <c r="B128" s="12" t="s">
        <v>541</v>
      </c>
      <c r="C128" s="133">
        <f>L128*$C$525*$B$528</f>
        <v>0</v>
      </c>
      <c r="D128" s="147">
        <v>0</v>
      </c>
      <c r="E128" s="154">
        <f>C128-D128</f>
        <v>0</v>
      </c>
      <c r="F128" s="25">
        <v>0</v>
      </c>
      <c r="G128" s="26">
        <f>D128*F128</f>
        <v>0</v>
      </c>
      <c r="H128" s="27"/>
      <c r="I128" s="53"/>
      <c r="J128" s="6"/>
      <c r="K128" s="6"/>
      <c r="L128" s="30">
        <v>0.3</v>
      </c>
    </row>
    <row r="129" spans="1:12">
      <c r="A129" s="47"/>
      <c r="B129" s="12"/>
      <c r="C129" s="133">
        <f>L129*$C$525*$B$528</f>
        <v>0</v>
      </c>
      <c r="D129" s="147">
        <v>0</v>
      </c>
      <c r="E129" s="154">
        <f>C129-D129</f>
        <v>0</v>
      </c>
      <c r="F129" s="25">
        <v>0</v>
      </c>
      <c r="G129" s="26">
        <f>D129*F129</f>
        <v>0</v>
      </c>
      <c r="H129" s="27"/>
      <c r="I129" s="53"/>
      <c r="J129" s="6"/>
      <c r="K129" s="6"/>
      <c r="L129" s="30"/>
    </row>
    <row r="130" spans="1:12">
      <c r="A130" s="49"/>
      <c r="B130" s="12"/>
      <c r="C130" s="133"/>
      <c r="D130" s="147"/>
      <c r="E130" s="154"/>
      <c r="F130" s="25"/>
      <c r="G130" s="26"/>
      <c r="H130" s="27"/>
      <c r="I130" s="29"/>
      <c r="J130" s="6"/>
      <c r="K130" s="6"/>
      <c r="L130" s="30"/>
    </row>
    <row r="131" spans="1:12" ht="18">
      <c r="A131" s="54" t="s">
        <v>627</v>
      </c>
      <c r="B131" s="34"/>
      <c r="C131" s="134"/>
      <c r="D131" s="148"/>
      <c r="E131" s="155"/>
      <c r="F131" s="36"/>
      <c r="G131" s="6"/>
      <c r="H131" s="6"/>
      <c r="I131" s="6"/>
      <c r="J131" s="6"/>
      <c r="K131" s="6"/>
      <c r="L131" s="37"/>
    </row>
    <row r="132" spans="1:12" ht="16">
      <c r="A132" s="55" t="s">
        <v>628</v>
      </c>
    </row>
    <row r="133" spans="1:12">
      <c r="A133" s="56" t="s">
        <v>629</v>
      </c>
      <c r="B133" s="12" t="s">
        <v>541</v>
      </c>
      <c r="C133" s="133">
        <f t="shared" ref="C133:C148" si="22">L133*$C$525*$B$528</f>
        <v>0</v>
      </c>
      <c r="D133" s="147">
        <v>0</v>
      </c>
      <c r="E133" s="154">
        <f t="shared" ref="E133:E148" si="23">C133-D133</f>
        <v>0</v>
      </c>
      <c r="F133" s="25">
        <v>0</v>
      </c>
      <c r="G133" s="26">
        <f t="shared" ref="G133:G148" si="24">D133*F133</f>
        <v>0</v>
      </c>
      <c r="H133" s="27" t="s">
        <v>523</v>
      </c>
      <c r="I133" s="29"/>
      <c r="J133" s="6"/>
      <c r="K133" s="6"/>
      <c r="L133" s="22">
        <v>0.38500000000000001</v>
      </c>
    </row>
    <row r="134" spans="1:12">
      <c r="A134" s="56" t="s">
        <v>630</v>
      </c>
      <c r="B134" s="12" t="s">
        <v>579</v>
      </c>
      <c r="C134" s="133">
        <f t="shared" si="22"/>
        <v>0</v>
      </c>
      <c r="D134" s="147">
        <v>0</v>
      </c>
      <c r="E134" s="154">
        <f t="shared" si="23"/>
        <v>0</v>
      </c>
      <c r="F134" s="25">
        <v>0</v>
      </c>
      <c r="G134" s="26">
        <f t="shared" si="24"/>
        <v>0</v>
      </c>
      <c r="H134" s="27" t="s">
        <v>444</v>
      </c>
      <c r="I134" s="29"/>
      <c r="J134" s="44"/>
      <c r="K134" s="6"/>
      <c r="L134" s="22">
        <v>0.38500000000000001</v>
      </c>
    </row>
    <row r="135" spans="1:12">
      <c r="A135" s="56" t="s">
        <v>631</v>
      </c>
      <c r="B135" s="12" t="s">
        <v>632</v>
      </c>
      <c r="C135" s="133">
        <f t="shared" si="22"/>
        <v>0</v>
      </c>
      <c r="D135" s="147">
        <v>0</v>
      </c>
      <c r="E135" s="154">
        <f t="shared" si="23"/>
        <v>0</v>
      </c>
      <c r="F135" s="25">
        <v>0</v>
      </c>
      <c r="G135" s="26">
        <f t="shared" si="24"/>
        <v>0</v>
      </c>
      <c r="H135" s="27" t="s">
        <v>536</v>
      </c>
      <c r="I135" s="29"/>
      <c r="J135" s="6"/>
      <c r="K135" s="6"/>
      <c r="L135" s="22">
        <v>0.193</v>
      </c>
    </row>
    <row r="136" spans="1:12">
      <c r="A136" s="56" t="s">
        <v>633</v>
      </c>
      <c r="B136" s="12" t="s">
        <v>541</v>
      </c>
      <c r="C136" s="133">
        <f t="shared" si="22"/>
        <v>0</v>
      </c>
      <c r="D136" s="147">
        <v>0</v>
      </c>
      <c r="E136" s="154">
        <f t="shared" si="23"/>
        <v>0</v>
      </c>
      <c r="F136" s="25">
        <v>0</v>
      </c>
      <c r="G136" s="26">
        <f t="shared" si="24"/>
        <v>0</v>
      </c>
      <c r="H136" s="27" t="s">
        <v>523</v>
      </c>
      <c r="I136" s="29"/>
      <c r="J136" s="44"/>
      <c r="K136" s="6"/>
      <c r="L136" s="22">
        <v>0.193</v>
      </c>
    </row>
    <row r="137" spans="1:12">
      <c r="A137" s="56" t="s">
        <v>634</v>
      </c>
      <c r="B137" s="12" t="s">
        <v>635</v>
      </c>
      <c r="C137" s="133">
        <f t="shared" si="22"/>
        <v>0</v>
      </c>
      <c r="D137" s="147">
        <v>0</v>
      </c>
      <c r="E137" s="154">
        <f t="shared" si="23"/>
        <v>0</v>
      </c>
      <c r="F137" s="25">
        <v>0</v>
      </c>
      <c r="G137" s="26">
        <f t="shared" si="24"/>
        <v>0</v>
      </c>
      <c r="H137" s="27" t="s">
        <v>523</v>
      </c>
      <c r="I137" s="29"/>
      <c r="J137" s="44"/>
      <c r="K137" s="6"/>
      <c r="L137" s="22">
        <v>0.193</v>
      </c>
    </row>
    <row r="138" spans="1:12">
      <c r="A138" s="56" t="s">
        <v>636</v>
      </c>
      <c r="B138" s="12" t="s">
        <v>541</v>
      </c>
      <c r="C138" s="133">
        <f t="shared" si="22"/>
        <v>0</v>
      </c>
      <c r="D138" s="147">
        <v>0</v>
      </c>
      <c r="E138" s="154">
        <f t="shared" si="23"/>
        <v>0</v>
      </c>
      <c r="F138" s="25">
        <v>0</v>
      </c>
      <c r="G138" s="26">
        <f t="shared" si="24"/>
        <v>0</v>
      </c>
      <c r="H138" s="27" t="s">
        <v>523</v>
      </c>
      <c r="I138" s="29"/>
      <c r="J138" s="44"/>
      <c r="K138" s="6"/>
      <c r="L138" s="22">
        <v>0.38500000000000001</v>
      </c>
    </row>
    <row r="139" spans="1:12">
      <c r="A139" s="56" t="s">
        <v>637</v>
      </c>
      <c r="B139" s="12" t="s">
        <v>541</v>
      </c>
      <c r="C139" s="133">
        <f t="shared" si="22"/>
        <v>0</v>
      </c>
      <c r="D139" s="147">
        <v>0</v>
      </c>
      <c r="E139" s="154">
        <f t="shared" si="23"/>
        <v>0</v>
      </c>
      <c r="F139" s="25">
        <v>0</v>
      </c>
      <c r="G139" s="26">
        <f t="shared" si="24"/>
        <v>0</v>
      </c>
      <c r="H139" s="27" t="s">
        <v>523</v>
      </c>
      <c r="I139" s="29"/>
      <c r="J139" s="44"/>
      <c r="K139" s="6"/>
      <c r="L139" s="22">
        <v>0.38500000000000001</v>
      </c>
    </row>
    <row r="140" spans="1:12">
      <c r="A140" s="56" t="s">
        <v>638</v>
      </c>
      <c r="B140" s="12" t="s">
        <v>541</v>
      </c>
      <c r="C140" s="133">
        <f t="shared" si="22"/>
        <v>0</v>
      </c>
      <c r="D140" s="147">
        <v>0</v>
      </c>
      <c r="E140" s="154">
        <f t="shared" si="23"/>
        <v>0</v>
      </c>
      <c r="F140" s="25">
        <v>0</v>
      </c>
      <c r="G140" s="26">
        <f t="shared" si="24"/>
        <v>0</v>
      </c>
      <c r="H140" s="27" t="s">
        <v>523</v>
      </c>
      <c r="I140" s="29"/>
      <c r="J140" s="44"/>
      <c r="K140" s="6"/>
      <c r="L140" s="22">
        <v>0.77</v>
      </c>
    </row>
    <row r="141" spans="1:12">
      <c r="A141" s="56" t="s">
        <v>639</v>
      </c>
      <c r="B141" s="12" t="s">
        <v>640</v>
      </c>
      <c r="C141" s="133">
        <f t="shared" si="22"/>
        <v>0</v>
      </c>
      <c r="D141" s="147">
        <v>0</v>
      </c>
      <c r="E141" s="154">
        <f t="shared" si="23"/>
        <v>0</v>
      </c>
      <c r="F141" s="25">
        <v>0</v>
      </c>
      <c r="G141" s="26">
        <f t="shared" si="24"/>
        <v>0</v>
      </c>
      <c r="H141" s="27" t="s">
        <v>575</v>
      </c>
      <c r="I141" s="57"/>
      <c r="J141" s="6"/>
      <c r="K141" s="6"/>
      <c r="L141" s="22">
        <v>0.38500000000000001</v>
      </c>
    </row>
    <row r="142" spans="1:12">
      <c r="A142" s="56" t="s">
        <v>641</v>
      </c>
      <c r="B142" s="12" t="s">
        <v>541</v>
      </c>
      <c r="C142" s="133">
        <f t="shared" si="22"/>
        <v>0</v>
      </c>
      <c r="D142" s="147">
        <v>0</v>
      </c>
      <c r="E142" s="154">
        <f t="shared" si="23"/>
        <v>0</v>
      </c>
      <c r="F142" s="25">
        <v>0</v>
      </c>
      <c r="G142" s="26">
        <f t="shared" si="24"/>
        <v>0</v>
      </c>
      <c r="H142" s="27" t="s">
        <v>642</v>
      </c>
      <c r="I142" s="29"/>
      <c r="J142" s="44"/>
      <c r="K142" s="6"/>
      <c r="L142" s="22">
        <v>0.38500000000000001</v>
      </c>
    </row>
    <row r="143" spans="1:12">
      <c r="A143" s="56" t="s">
        <v>643</v>
      </c>
      <c r="B143" s="12" t="s">
        <v>541</v>
      </c>
      <c r="C143" s="133">
        <f t="shared" si="22"/>
        <v>0</v>
      </c>
      <c r="D143" s="147">
        <v>0</v>
      </c>
      <c r="E143" s="154">
        <f t="shared" si="23"/>
        <v>0</v>
      </c>
      <c r="F143" s="25">
        <v>0</v>
      </c>
      <c r="G143" s="26">
        <f t="shared" si="24"/>
        <v>0</v>
      </c>
      <c r="H143" s="27" t="s">
        <v>592</v>
      </c>
      <c r="I143" s="29"/>
      <c r="J143" s="44"/>
      <c r="K143" s="6"/>
      <c r="L143" s="22">
        <v>0.38500000000000001</v>
      </c>
    </row>
    <row r="144" spans="1:12">
      <c r="A144" s="56" t="s">
        <v>644</v>
      </c>
      <c r="B144" s="12" t="s">
        <v>541</v>
      </c>
      <c r="C144" s="133">
        <f t="shared" si="22"/>
        <v>0</v>
      </c>
      <c r="D144" s="147">
        <v>0</v>
      </c>
      <c r="E144" s="154">
        <f t="shared" si="23"/>
        <v>0</v>
      </c>
      <c r="F144" s="25">
        <v>0</v>
      </c>
      <c r="G144" s="26">
        <f t="shared" si="24"/>
        <v>0</v>
      </c>
      <c r="H144" s="27" t="s">
        <v>642</v>
      </c>
      <c r="I144" s="29"/>
      <c r="J144" s="44"/>
      <c r="K144" s="6"/>
      <c r="L144" s="22">
        <v>0.38500000000000001</v>
      </c>
    </row>
    <row r="145" spans="1:12">
      <c r="A145" s="56" t="s">
        <v>645</v>
      </c>
      <c r="B145" s="12" t="s">
        <v>541</v>
      </c>
      <c r="C145" s="133">
        <f t="shared" si="22"/>
        <v>0</v>
      </c>
      <c r="D145" s="147">
        <v>0</v>
      </c>
      <c r="E145" s="154">
        <f t="shared" si="23"/>
        <v>0</v>
      </c>
      <c r="F145" s="25">
        <v>0</v>
      </c>
      <c r="G145" s="26">
        <f t="shared" si="24"/>
        <v>0</v>
      </c>
      <c r="H145" s="27" t="s">
        <v>580</v>
      </c>
      <c r="I145" s="29"/>
      <c r="J145" s="44"/>
      <c r="K145" s="6"/>
      <c r="L145" s="22">
        <v>0.38500000000000001</v>
      </c>
    </row>
    <row r="146" spans="1:12">
      <c r="A146" s="56" t="s">
        <v>481</v>
      </c>
      <c r="B146" s="12" t="s">
        <v>541</v>
      </c>
      <c r="C146" s="133">
        <f t="shared" si="22"/>
        <v>0</v>
      </c>
      <c r="D146" s="147">
        <v>0</v>
      </c>
      <c r="E146" s="154">
        <f t="shared" si="23"/>
        <v>0</v>
      </c>
      <c r="F146" s="25">
        <v>0</v>
      </c>
      <c r="G146" s="26">
        <f t="shared" si="24"/>
        <v>0</v>
      </c>
      <c r="H146" s="27" t="s">
        <v>575</v>
      </c>
      <c r="I146" s="57"/>
      <c r="J146" s="6"/>
      <c r="K146" s="6"/>
      <c r="L146" s="22">
        <v>0.38500000000000001</v>
      </c>
    </row>
    <row r="147" spans="1:12">
      <c r="A147" s="56" t="s">
        <v>482</v>
      </c>
      <c r="B147" s="12" t="s">
        <v>541</v>
      </c>
      <c r="C147" s="133">
        <f t="shared" si="22"/>
        <v>0</v>
      </c>
      <c r="D147" s="147">
        <v>0</v>
      </c>
      <c r="E147" s="154">
        <f t="shared" si="23"/>
        <v>0</v>
      </c>
      <c r="F147" s="25">
        <v>0</v>
      </c>
      <c r="G147" s="26">
        <f t="shared" si="24"/>
        <v>0</v>
      </c>
      <c r="H147" s="27" t="s">
        <v>523</v>
      </c>
      <c r="I147" s="29"/>
      <c r="J147" s="44"/>
      <c r="K147" s="6"/>
      <c r="L147" s="22">
        <v>0.38500000000000001</v>
      </c>
    </row>
    <row r="148" spans="1:12">
      <c r="A148" s="56" t="s">
        <v>483</v>
      </c>
      <c r="B148" s="12" t="s">
        <v>541</v>
      </c>
      <c r="C148" s="133">
        <f t="shared" si="22"/>
        <v>0</v>
      </c>
      <c r="D148" s="147">
        <v>0</v>
      </c>
      <c r="E148" s="154">
        <f t="shared" si="23"/>
        <v>0</v>
      </c>
      <c r="F148" s="25">
        <v>0</v>
      </c>
      <c r="G148" s="26">
        <f t="shared" si="24"/>
        <v>0</v>
      </c>
      <c r="H148" s="27" t="s">
        <v>523</v>
      </c>
      <c r="I148" s="29"/>
      <c r="J148" s="44"/>
      <c r="K148" s="6"/>
      <c r="L148" s="22">
        <v>0.38500000000000001</v>
      </c>
    </row>
    <row r="149" spans="1:12">
      <c r="A149" s="56" t="s">
        <v>484</v>
      </c>
      <c r="B149" s="12" t="s">
        <v>541</v>
      </c>
      <c r="C149" s="133">
        <f>L149*$C$525*$B$528</f>
        <v>0</v>
      </c>
      <c r="D149" s="147">
        <v>0</v>
      </c>
      <c r="E149" s="154">
        <f>C149-D149</f>
        <v>0</v>
      </c>
      <c r="F149" s="25">
        <v>0</v>
      </c>
      <c r="G149" s="26">
        <f>D149*F149</f>
        <v>0</v>
      </c>
      <c r="H149" s="27" t="s">
        <v>523</v>
      </c>
      <c r="I149" s="29"/>
      <c r="J149" s="44"/>
      <c r="K149" s="6"/>
      <c r="L149" s="22">
        <v>0.38500000000000001</v>
      </c>
    </row>
    <row r="150" spans="1:12">
      <c r="A150" s="56" t="s">
        <v>529</v>
      </c>
      <c r="B150" s="12" t="s">
        <v>541</v>
      </c>
      <c r="C150" s="133">
        <f>L150*$C$525*$B$528</f>
        <v>0</v>
      </c>
      <c r="D150" s="147">
        <v>0</v>
      </c>
      <c r="E150" s="154">
        <f>C150-D150</f>
        <v>0</v>
      </c>
      <c r="F150" s="25">
        <v>0</v>
      </c>
      <c r="G150" s="26">
        <f>D150*F150</f>
        <v>0</v>
      </c>
      <c r="H150" s="27"/>
      <c r="I150" s="29"/>
      <c r="J150" s="44"/>
      <c r="K150" s="6"/>
      <c r="L150" s="22">
        <v>0.38500000000000001</v>
      </c>
    </row>
    <row r="151" spans="1:12">
      <c r="A151" s="56" t="s">
        <v>529</v>
      </c>
      <c r="B151" s="12" t="s">
        <v>541</v>
      </c>
      <c r="C151" s="133">
        <f>L151*$C$525*$B$528</f>
        <v>0</v>
      </c>
      <c r="D151" s="147">
        <v>0</v>
      </c>
      <c r="E151" s="154">
        <f>C151-D151</f>
        <v>0</v>
      </c>
      <c r="F151" s="25">
        <v>0</v>
      </c>
      <c r="G151" s="26">
        <f>D151*F151</f>
        <v>0</v>
      </c>
      <c r="H151" s="27"/>
      <c r="I151" s="29"/>
      <c r="J151" s="44"/>
      <c r="K151" s="6"/>
      <c r="L151" s="22">
        <v>0.38500000000000001</v>
      </c>
    </row>
    <row r="152" spans="1:12">
      <c r="A152" s="58"/>
      <c r="B152" s="12"/>
      <c r="C152" s="133"/>
      <c r="D152" s="147"/>
      <c r="E152" s="154"/>
      <c r="F152" s="25"/>
      <c r="G152" s="26"/>
      <c r="H152" s="27"/>
      <c r="I152" s="57"/>
      <c r="J152" s="6"/>
      <c r="K152" s="6"/>
      <c r="L152" s="22"/>
    </row>
    <row r="153" spans="1:12" ht="18">
      <c r="A153" s="59" t="s">
        <v>485</v>
      </c>
      <c r="B153" s="60"/>
      <c r="C153" s="61"/>
      <c r="D153" s="147"/>
      <c r="E153" s="155"/>
      <c r="F153" s="36"/>
      <c r="G153" s="6"/>
      <c r="H153" s="6"/>
      <c r="I153" s="6"/>
      <c r="J153" s="6"/>
      <c r="K153" s="6"/>
      <c r="L153" s="37"/>
    </row>
    <row r="154" spans="1:12" ht="16">
      <c r="A154" s="33" t="s">
        <v>486</v>
      </c>
    </row>
    <row r="155" spans="1:12">
      <c r="A155" s="62" t="s">
        <v>487</v>
      </c>
      <c r="B155" s="63" t="s">
        <v>518</v>
      </c>
      <c r="C155" s="133">
        <f t="shared" ref="C155:C162" si="25">L155*$C$525*$B$528</f>
        <v>0</v>
      </c>
      <c r="D155" s="147">
        <v>0</v>
      </c>
      <c r="E155" s="154">
        <f t="shared" ref="E155:E162" si="26">C155-D155</f>
        <v>0</v>
      </c>
      <c r="F155" s="51">
        <v>0</v>
      </c>
      <c r="G155" s="26">
        <f t="shared" ref="G155:G162" si="27">D155*F155</f>
        <v>0</v>
      </c>
      <c r="H155" s="43" t="s">
        <v>613</v>
      </c>
      <c r="I155" s="6"/>
      <c r="J155" s="6"/>
      <c r="K155" s="6"/>
      <c r="L155" s="22">
        <v>0.115</v>
      </c>
    </row>
    <row r="156" spans="1:12">
      <c r="A156" s="58" t="s">
        <v>488</v>
      </c>
      <c r="B156" s="12" t="s">
        <v>541</v>
      </c>
      <c r="C156" s="133">
        <f t="shared" si="25"/>
        <v>0</v>
      </c>
      <c r="D156" s="147">
        <v>0</v>
      </c>
      <c r="E156" s="154">
        <f t="shared" si="26"/>
        <v>0</v>
      </c>
      <c r="F156" s="51">
        <v>0</v>
      </c>
      <c r="G156" s="26">
        <f t="shared" si="27"/>
        <v>0</v>
      </c>
      <c r="H156" s="27" t="s">
        <v>523</v>
      </c>
      <c r="I156" s="6"/>
      <c r="J156" s="6"/>
      <c r="K156" s="6"/>
      <c r="L156" s="30">
        <v>7.6999999999999999E-2</v>
      </c>
    </row>
    <row r="157" spans="1:12">
      <c r="A157" s="64" t="s">
        <v>489</v>
      </c>
      <c r="B157" s="12" t="s">
        <v>541</v>
      </c>
      <c r="C157" s="133">
        <f t="shared" si="25"/>
        <v>0</v>
      </c>
      <c r="D157" s="147">
        <v>0</v>
      </c>
      <c r="E157" s="154">
        <f t="shared" si="26"/>
        <v>0</v>
      </c>
      <c r="F157" s="51">
        <v>0</v>
      </c>
      <c r="G157" s="26">
        <f t="shared" si="27"/>
        <v>0</v>
      </c>
      <c r="H157" s="27" t="s">
        <v>523</v>
      </c>
      <c r="I157" s="29"/>
      <c r="J157" s="6"/>
      <c r="K157" s="6"/>
      <c r="L157" s="22">
        <v>0.23100000000000001</v>
      </c>
    </row>
    <row r="158" spans="1:12">
      <c r="A158" s="58" t="s">
        <v>490</v>
      </c>
      <c r="B158" s="12" t="s">
        <v>518</v>
      </c>
      <c r="C158" s="133">
        <f t="shared" si="25"/>
        <v>0</v>
      </c>
      <c r="D158" s="147">
        <v>0</v>
      </c>
      <c r="E158" s="154">
        <f t="shared" si="26"/>
        <v>0</v>
      </c>
      <c r="F158" s="51">
        <v>0</v>
      </c>
      <c r="G158" s="26">
        <f t="shared" si="27"/>
        <v>0</v>
      </c>
      <c r="H158" s="27" t="s">
        <v>523</v>
      </c>
      <c r="I158" s="29"/>
      <c r="J158" s="6"/>
      <c r="K158" s="6"/>
      <c r="L158" s="22">
        <v>0.69299999999999995</v>
      </c>
    </row>
    <row r="159" spans="1:12">
      <c r="A159" s="64" t="s">
        <v>491</v>
      </c>
      <c r="B159" s="12" t="s">
        <v>492</v>
      </c>
      <c r="C159" s="133">
        <f>L159*$C$525*$B$528</f>
        <v>0</v>
      </c>
      <c r="D159" s="147">
        <v>0</v>
      </c>
      <c r="E159" s="154">
        <f>C159-D159</f>
        <v>0</v>
      </c>
      <c r="F159" s="51">
        <v>0</v>
      </c>
      <c r="G159" s="26">
        <f t="shared" si="27"/>
        <v>0</v>
      </c>
      <c r="H159" s="27" t="s">
        <v>525</v>
      </c>
      <c r="I159" s="27"/>
      <c r="J159" s="6"/>
      <c r="K159" s="6"/>
      <c r="L159" s="22">
        <v>0.77</v>
      </c>
    </row>
    <row r="160" spans="1:12">
      <c r="A160" s="64" t="s">
        <v>329</v>
      </c>
      <c r="B160" s="12" t="s">
        <v>330</v>
      </c>
      <c r="C160" s="133">
        <f t="shared" si="25"/>
        <v>0</v>
      </c>
      <c r="D160" s="147">
        <v>0</v>
      </c>
      <c r="E160" s="154">
        <f t="shared" si="26"/>
        <v>0</v>
      </c>
      <c r="F160" s="51">
        <v>0</v>
      </c>
      <c r="G160" s="26">
        <f t="shared" si="27"/>
        <v>0</v>
      </c>
      <c r="H160" s="43" t="s">
        <v>613</v>
      </c>
      <c r="I160" s="27"/>
      <c r="J160" s="6"/>
      <c r="K160" s="6"/>
      <c r="L160" s="22">
        <v>0.23100000000000001</v>
      </c>
    </row>
    <row r="161" spans="1:12">
      <c r="A161" s="64" t="s">
        <v>529</v>
      </c>
      <c r="B161" s="12" t="s">
        <v>518</v>
      </c>
      <c r="C161" s="133">
        <f t="shared" si="25"/>
        <v>0</v>
      </c>
      <c r="D161" s="147">
        <v>0</v>
      </c>
      <c r="E161" s="154">
        <f t="shared" si="26"/>
        <v>0</v>
      </c>
      <c r="F161" s="25">
        <v>0</v>
      </c>
      <c r="G161" s="26">
        <f t="shared" si="27"/>
        <v>0</v>
      </c>
      <c r="H161" s="27"/>
      <c r="I161" s="27"/>
      <c r="J161" s="6"/>
      <c r="K161" s="6"/>
      <c r="L161" s="22">
        <v>0.115</v>
      </c>
    </row>
    <row r="162" spans="1:12">
      <c r="A162" s="64" t="s">
        <v>529</v>
      </c>
      <c r="B162" s="12" t="s">
        <v>518</v>
      </c>
      <c r="C162" s="133">
        <f t="shared" si="25"/>
        <v>0</v>
      </c>
      <c r="D162" s="147">
        <v>0</v>
      </c>
      <c r="E162" s="154">
        <f t="shared" si="26"/>
        <v>0</v>
      </c>
      <c r="F162" s="25">
        <v>0</v>
      </c>
      <c r="G162" s="26">
        <f t="shared" si="27"/>
        <v>0</v>
      </c>
      <c r="H162" s="27"/>
      <c r="I162" s="27"/>
      <c r="J162" s="6"/>
      <c r="K162" s="6"/>
      <c r="L162" s="22">
        <v>0.115</v>
      </c>
    </row>
    <row r="163" spans="1:12">
      <c r="A163" s="56"/>
      <c r="B163" s="34"/>
      <c r="C163" s="134"/>
      <c r="D163" s="148"/>
      <c r="E163" s="155"/>
      <c r="F163" s="36"/>
      <c r="G163" s="6"/>
      <c r="H163" s="6"/>
      <c r="I163" s="6"/>
      <c r="J163" s="6"/>
      <c r="K163" s="6"/>
      <c r="L163" s="37"/>
    </row>
    <row r="164" spans="1:12" ht="16">
      <c r="A164" s="33" t="s">
        <v>331</v>
      </c>
    </row>
    <row r="165" spans="1:12">
      <c r="A165" s="58" t="s">
        <v>332</v>
      </c>
      <c r="B165" s="12" t="s">
        <v>541</v>
      </c>
      <c r="C165" s="133">
        <f>L165*$C$525*$B$528</f>
        <v>0</v>
      </c>
      <c r="D165" s="147">
        <v>0</v>
      </c>
      <c r="E165" s="154">
        <f>C165-D165</f>
        <v>0</v>
      </c>
      <c r="F165" s="25">
        <v>0</v>
      </c>
      <c r="G165" s="26">
        <f>D165*F165</f>
        <v>0</v>
      </c>
      <c r="H165" s="65" t="s">
        <v>519</v>
      </c>
      <c r="I165" s="29"/>
      <c r="J165" s="6"/>
      <c r="K165" s="6"/>
      <c r="L165" s="22">
        <v>0.23100000000000001</v>
      </c>
    </row>
    <row r="166" spans="1:12">
      <c r="A166" s="58" t="s">
        <v>333</v>
      </c>
      <c r="B166" s="12" t="s">
        <v>541</v>
      </c>
      <c r="C166" s="133">
        <f>L166*$C$525*$B$528</f>
        <v>0</v>
      </c>
      <c r="D166" s="147">
        <v>0</v>
      </c>
      <c r="E166" s="154">
        <f>C166-D166</f>
        <v>0</v>
      </c>
      <c r="F166" s="25">
        <v>0</v>
      </c>
      <c r="G166" s="26">
        <f>D166*F166</f>
        <v>0</v>
      </c>
      <c r="H166" s="27" t="s">
        <v>519</v>
      </c>
      <c r="I166" s="44"/>
      <c r="J166" s="6"/>
      <c r="K166" s="6"/>
      <c r="L166" s="22">
        <v>0.23100000000000001</v>
      </c>
    </row>
    <row r="168" spans="1:12" ht="18">
      <c r="A168" s="66" t="s">
        <v>334</v>
      </c>
      <c r="B168" s="34"/>
      <c r="C168" s="134"/>
      <c r="D168" s="148"/>
      <c r="E168" s="155"/>
      <c r="F168" s="36"/>
      <c r="G168" s="6"/>
      <c r="H168" s="6"/>
      <c r="I168" s="6"/>
      <c r="J168" s="6"/>
      <c r="K168" s="6"/>
      <c r="L168" s="37"/>
    </row>
    <row r="169" spans="1:12" ht="16">
      <c r="A169" s="33" t="s">
        <v>335</v>
      </c>
    </row>
    <row r="170" spans="1:12">
      <c r="A170" s="67" t="s">
        <v>336</v>
      </c>
      <c r="B170" s="12" t="s">
        <v>337</v>
      </c>
      <c r="C170" s="133">
        <f t="shared" ref="C170:C177" si="28">L170*$C$525*$B$528</f>
        <v>0</v>
      </c>
      <c r="D170" s="147">
        <v>0</v>
      </c>
      <c r="E170" s="154">
        <f t="shared" ref="E170:E177" si="29">C170-D170</f>
        <v>0</v>
      </c>
      <c r="F170" s="25">
        <v>0</v>
      </c>
      <c r="G170" s="26">
        <f t="shared" ref="G170:G177" si="30">D170*F170</f>
        <v>0</v>
      </c>
      <c r="H170" s="27" t="s">
        <v>523</v>
      </c>
      <c r="I170" s="29"/>
      <c r="J170" s="6"/>
      <c r="K170" s="6"/>
      <c r="L170" s="30">
        <v>0.04</v>
      </c>
    </row>
    <row r="171" spans="1:12">
      <c r="A171" s="67" t="s">
        <v>338</v>
      </c>
      <c r="B171" s="12" t="s">
        <v>518</v>
      </c>
      <c r="C171" s="133">
        <f t="shared" si="28"/>
        <v>0</v>
      </c>
      <c r="D171" s="147">
        <v>0</v>
      </c>
      <c r="E171" s="154">
        <f t="shared" si="29"/>
        <v>0</v>
      </c>
      <c r="F171" s="25">
        <v>0</v>
      </c>
      <c r="G171" s="26">
        <f t="shared" si="30"/>
        <v>0</v>
      </c>
      <c r="H171" s="27" t="s">
        <v>575</v>
      </c>
      <c r="I171" s="44"/>
      <c r="J171" s="6"/>
      <c r="K171" s="6"/>
      <c r="L171" s="30">
        <v>0.155</v>
      </c>
    </row>
    <row r="172" spans="1:12">
      <c r="A172" s="67" t="s">
        <v>339</v>
      </c>
      <c r="B172" s="12" t="s">
        <v>340</v>
      </c>
      <c r="C172" s="133">
        <f t="shared" si="28"/>
        <v>0</v>
      </c>
      <c r="D172" s="147">
        <v>0</v>
      </c>
      <c r="E172" s="154">
        <f t="shared" si="29"/>
        <v>0</v>
      </c>
      <c r="F172" s="25">
        <v>0</v>
      </c>
      <c r="G172" s="26">
        <f t="shared" si="30"/>
        <v>0</v>
      </c>
      <c r="H172" s="27" t="s">
        <v>525</v>
      </c>
      <c r="I172" s="29"/>
      <c r="J172" s="6"/>
      <c r="K172" s="6"/>
      <c r="L172" s="30">
        <v>0.04</v>
      </c>
    </row>
    <row r="173" spans="1:12">
      <c r="A173" s="67" t="s">
        <v>341</v>
      </c>
      <c r="B173" s="12" t="s">
        <v>612</v>
      </c>
      <c r="C173" s="133">
        <f t="shared" si="28"/>
        <v>0</v>
      </c>
      <c r="D173" s="147">
        <v>0</v>
      </c>
      <c r="E173" s="154">
        <f t="shared" si="29"/>
        <v>0</v>
      </c>
      <c r="F173" s="25">
        <v>0</v>
      </c>
      <c r="G173" s="26">
        <f t="shared" si="30"/>
        <v>0</v>
      </c>
      <c r="H173" s="27" t="s">
        <v>342</v>
      </c>
      <c r="I173" s="29"/>
      <c r="J173" s="6"/>
      <c r="K173" s="6"/>
      <c r="L173" s="22">
        <v>0.6</v>
      </c>
    </row>
    <row r="174" spans="1:12">
      <c r="A174" s="67" t="s">
        <v>343</v>
      </c>
      <c r="B174" s="12" t="s">
        <v>344</v>
      </c>
      <c r="C174" s="133">
        <f t="shared" si="28"/>
        <v>0</v>
      </c>
      <c r="D174" s="147">
        <v>0</v>
      </c>
      <c r="E174" s="154">
        <f t="shared" si="29"/>
        <v>0</v>
      </c>
      <c r="F174" s="25">
        <v>0</v>
      </c>
      <c r="G174" s="26">
        <f t="shared" si="30"/>
        <v>0</v>
      </c>
      <c r="H174" s="27" t="s">
        <v>575</v>
      </c>
      <c r="I174" s="29"/>
      <c r="J174" s="6"/>
      <c r="K174" s="6"/>
      <c r="L174" s="22">
        <v>7.6999999999999999E-2</v>
      </c>
    </row>
    <row r="175" spans="1:12">
      <c r="A175" s="67" t="s">
        <v>345</v>
      </c>
      <c r="B175" s="12" t="s">
        <v>450</v>
      </c>
      <c r="C175" s="133">
        <f t="shared" si="28"/>
        <v>0</v>
      </c>
      <c r="D175" s="147">
        <v>0</v>
      </c>
      <c r="E175" s="154">
        <f t="shared" si="29"/>
        <v>0</v>
      </c>
      <c r="F175" s="25">
        <v>0</v>
      </c>
      <c r="G175" s="26">
        <f t="shared" si="30"/>
        <v>0</v>
      </c>
      <c r="H175" s="27" t="s">
        <v>519</v>
      </c>
      <c r="I175" s="29"/>
      <c r="J175" s="6"/>
      <c r="K175" s="6"/>
      <c r="L175" s="30">
        <v>0.155</v>
      </c>
    </row>
    <row r="176" spans="1:12">
      <c r="A176" s="67" t="s">
        <v>529</v>
      </c>
      <c r="B176" s="12" t="s">
        <v>612</v>
      </c>
      <c r="C176" s="133">
        <f t="shared" si="28"/>
        <v>0</v>
      </c>
      <c r="D176" s="147">
        <v>0</v>
      </c>
      <c r="E176" s="154">
        <f t="shared" si="29"/>
        <v>0</v>
      </c>
      <c r="F176" s="25">
        <v>0</v>
      </c>
      <c r="G176" s="26">
        <f t="shared" si="30"/>
        <v>0</v>
      </c>
      <c r="H176" s="27"/>
      <c r="I176" s="29"/>
      <c r="J176" s="6"/>
      <c r="K176" s="6"/>
      <c r="L176" s="30">
        <v>0.155</v>
      </c>
    </row>
    <row r="177" spans="1:12">
      <c r="A177" s="67" t="s">
        <v>529</v>
      </c>
      <c r="B177" s="12" t="s">
        <v>612</v>
      </c>
      <c r="C177" s="133">
        <f t="shared" si="28"/>
        <v>0</v>
      </c>
      <c r="D177" s="147">
        <v>0</v>
      </c>
      <c r="E177" s="154">
        <f t="shared" si="29"/>
        <v>0</v>
      </c>
      <c r="F177" s="25">
        <v>0</v>
      </c>
      <c r="G177" s="26">
        <f t="shared" si="30"/>
        <v>0</v>
      </c>
      <c r="H177" s="27"/>
      <c r="I177" s="29"/>
      <c r="J177" s="6"/>
      <c r="K177" s="6"/>
      <c r="L177" s="30">
        <v>0.155</v>
      </c>
    </row>
    <row r="178" spans="1:12">
      <c r="B178" s="34"/>
      <c r="C178" s="134"/>
      <c r="D178" s="148"/>
      <c r="E178" s="155"/>
      <c r="F178" s="36"/>
      <c r="G178" s="6"/>
      <c r="H178" s="6"/>
      <c r="I178" s="6"/>
      <c r="J178" s="6"/>
      <c r="K178" s="6"/>
      <c r="L178" s="37"/>
    </row>
    <row r="179" spans="1:12" ht="16">
      <c r="A179" s="68" t="s">
        <v>346</v>
      </c>
    </row>
    <row r="180" spans="1:12">
      <c r="A180" s="69" t="s">
        <v>347</v>
      </c>
      <c r="B180" s="34" t="s">
        <v>348</v>
      </c>
      <c r="C180" s="133">
        <f t="shared" ref="C180:C189" si="31">L180*$C$525*$B$528</f>
        <v>0</v>
      </c>
      <c r="D180" s="147">
        <v>0</v>
      </c>
      <c r="E180" s="154">
        <f t="shared" ref="E180:E189" si="32">C180-D180</f>
        <v>0</v>
      </c>
      <c r="F180" s="51">
        <v>0</v>
      </c>
      <c r="G180" s="26">
        <f t="shared" ref="G180:G189" si="33">D180*F180</f>
        <v>0</v>
      </c>
      <c r="H180" s="27" t="s">
        <v>523</v>
      </c>
      <c r="I180" s="20"/>
      <c r="J180" s="35"/>
      <c r="K180" s="24"/>
      <c r="L180" s="30">
        <v>0.04</v>
      </c>
    </row>
    <row r="181" spans="1:12">
      <c r="A181" s="67" t="s">
        <v>349</v>
      </c>
      <c r="B181" s="12" t="s">
        <v>612</v>
      </c>
      <c r="C181" s="133">
        <f t="shared" si="31"/>
        <v>0</v>
      </c>
      <c r="D181" s="147">
        <v>0</v>
      </c>
      <c r="E181" s="154">
        <f t="shared" si="32"/>
        <v>0</v>
      </c>
      <c r="F181" s="25">
        <v>0</v>
      </c>
      <c r="G181" s="26">
        <f t="shared" si="33"/>
        <v>0</v>
      </c>
      <c r="H181" s="27" t="s">
        <v>519</v>
      </c>
      <c r="I181" s="44"/>
      <c r="J181" s="6"/>
      <c r="K181" s="6"/>
      <c r="L181" s="37">
        <v>7.6999999999999999E-2</v>
      </c>
    </row>
    <row r="182" spans="1:12">
      <c r="A182" s="67" t="s">
        <v>350</v>
      </c>
      <c r="B182" s="12" t="s">
        <v>518</v>
      </c>
      <c r="C182" s="133">
        <f t="shared" si="31"/>
        <v>0</v>
      </c>
      <c r="D182" s="147">
        <v>0</v>
      </c>
      <c r="E182" s="154">
        <f t="shared" si="32"/>
        <v>0</v>
      </c>
      <c r="F182" s="25">
        <v>0</v>
      </c>
      <c r="G182" s="26">
        <f t="shared" si="33"/>
        <v>0</v>
      </c>
      <c r="H182" s="27" t="s">
        <v>519</v>
      </c>
      <c r="I182" s="29"/>
      <c r="J182" s="6"/>
      <c r="K182" s="6"/>
      <c r="L182" s="37">
        <v>7.6999999999999999E-2</v>
      </c>
    </row>
    <row r="183" spans="1:12">
      <c r="A183" s="67" t="s">
        <v>351</v>
      </c>
      <c r="B183" s="12" t="s">
        <v>450</v>
      </c>
      <c r="C183" s="133">
        <f t="shared" si="31"/>
        <v>0</v>
      </c>
      <c r="D183" s="147">
        <v>0</v>
      </c>
      <c r="E183" s="154">
        <f t="shared" si="32"/>
        <v>0</v>
      </c>
      <c r="F183" s="25">
        <v>0</v>
      </c>
      <c r="G183" s="26">
        <f t="shared" si="33"/>
        <v>0</v>
      </c>
      <c r="H183" s="27" t="s">
        <v>523</v>
      </c>
      <c r="I183" s="29"/>
      <c r="J183" s="6"/>
      <c r="K183" s="6"/>
      <c r="L183" s="22">
        <v>1.4999999999999999E-2</v>
      </c>
    </row>
    <row r="184" spans="1:12">
      <c r="A184" s="67" t="s">
        <v>352</v>
      </c>
      <c r="B184" s="12" t="s">
        <v>518</v>
      </c>
      <c r="C184" s="133">
        <f t="shared" si="31"/>
        <v>0</v>
      </c>
      <c r="D184" s="147">
        <v>0</v>
      </c>
      <c r="E184" s="154">
        <f t="shared" si="32"/>
        <v>0</v>
      </c>
      <c r="F184" s="25">
        <v>0</v>
      </c>
      <c r="G184" s="26">
        <f t="shared" si="33"/>
        <v>0</v>
      </c>
      <c r="H184" s="27" t="s">
        <v>519</v>
      </c>
      <c r="I184" s="29"/>
      <c r="J184" s="6"/>
      <c r="K184" s="6"/>
      <c r="L184" s="30">
        <v>0.04</v>
      </c>
    </row>
    <row r="185" spans="1:12">
      <c r="A185" s="67" t="s">
        <v>353</v>
      </c>
      <c r="B185" s="12" t="s">
        <v>518</v>
      </c>
      <c r="C185" s="133">
        <f t="shared" si="31"/>
        <v>0</v>
      </c>
      <c r="D185" s="147">
        <v>0</v>
      </c>
      <c r="E185" s="154">
        <f t="shared" si="32"/>
        <v>0</v>
      </c>
      <c r="F185" s="25">
        <v>0</v>
      </c>
      <c r="G185" s="26">
        <f t="shared" si="33"/>
        <v>0</v>
      </c>
      <c r="H185" s="27" t="s">
        <v>525</v>
      </c>
      <c r="I185" s="29"/>
      <c r="J185" s="6"/>
      <c r="K185" s="6"/>
      <c r="L185" s="22">
        <v>0.154</v>
      </c>
    </row>
    <row r="186" spans="1:12">
      <c r="A186" s="67" t="s">
        <v>354</v>
      </c>
      <c r="B186" s="12" t="s">
        <v>518</v>
      </c>
      <c r="C186" s="133">
        <f t="shared" si="31"/>
        <v>0</v>
      </c>
      <c r="D186" s="147">
        <v>0</v>
      </c>
      <c r="E186" s="154">
        <f t="shared" si="32"/>
        <v>0</v>
      </c>
      <c r="F186" s="25">
        <v>0</v>
      </c>
      <c r="G186" s="26">
        <f t="shared" si="33"/>
        <v>0</v>
      </c>
      <c r="H186" s="27" t="s">
        <v>523</v>
      </c>
      <c r="I186" s="29"/>
      <c r="J186" s="6"/>
      <c r="K186" s="6"/>
      <c r="L186" s="22">
        <v>0.31</v>
      </c>
    </row>
    <row r="187" spans="1:12">
      <c r="A187" s="67" t="s">
        <v>355</v>
      </c>
      <c r="B187" s="12" t="s">
        <v>518</v>
      </c>
      <c r="C187" s="133">
        <f t="shared" si="31"/>
        <v>0</v>
      </c>
      <c r="D187" s="147">
        <v>0</v>
      </c>
      <c r="E187" s="154">
        <f t="shared" si="32"/>
        <v>0</v>
      </c>
      <c r="F187" s="25">
        <v>0</v>
      </c>
      <c r="G187" s="26">
        <f t="shared" si="33"/>
        <v>0</v>
      </c>
      <c r="H187" s="27" t="s">
        <v>523</v>
      </c>
      <c r="I187" s="29"/>
      <c r="J187" s="6"/>
      <c r="K187" s="6"/>
      <c r="L187" s="22">
        <v>0.115</v>
      </c>
    </row>
    <row r="188" spans="1:12">
      <c r="A188" s="67" t="s">
        <v>529</v>
      </c>
      <c r="B188" s="12" t="s">
        <v>518</v>
      </c>
      <c r="C188" s="133">
        <f t="shared" si="31"/>
        <v>0</v>
      </c>
      <c r="D188" s="147">
        <v>0</v>
      </c>
      <c r="E188" s="154">
        <f t="shared" si="32"/>
        <v>0</v>
      </c>
      <c r="F188" s="25">
        <v>0</v>
      </c>
      <c r="G188" s="26">
        <f t="shared" si="33"/>
        <v>0</v>
      </c>
      <c r="H188" s="27"/>
      <c r="I188" s="29"/>
      <c r="J188" s="6"/>
      <c r="K188" s="6"/>
      <c r="L188" s="22">
        <v>0.115</v>
      </c>
    </row>
    <row r="189" spans="1:12">
      <c r="A189" s="67" t="s">
        <v>529</v>
      </c>
      <c r="B189" s="12" t="s">
        <v>518</v>
      </c>
      <c r="C189" s="133">
        <f t="shared" si="31"/>
        <v>0</v>
      </c>
      <c r="D189" s="147">
        <v>0</v>
      </c>
      <c r="E189" s="154">
        <f t="shared" si="32"/>
        <v>0</v>
      </c>
      <c r="F189" s="25">
        <v>0</v>
      </c>
      <c r="G189" s="26">
        <f t="shared" si="33"/>
        <v>0</v>
      </c>
      <c r="H189" s="27"/>
      <c r="I189" s="29"/>
      <c r="J189" s="6"/>
      <c r="K189" s="6"/>
      <c r="L189" s="22">
        <v>0.115</v>
      </c>
    </row>
    <row r="190" spans="1:12">
      <c r="A190" s="67"/>
      <c r="B190" s="12"/>
      <c r="C190" s="133"/>
      <c r="D190" s="147"/>
      <c r="E190" s="154"/>
      <c r="F190" s="25"/>
      <c r="G190" s="26"/>
      <c r="H190" s="27"/>
      <c r="I190" s="29"/>
      <c r="J190" s="6"/>
      <c r="K190" s="6"/>
      <c r="L190" s="22"/>
    </row>
    <row r="191" spans="1:12" ht="18">
      <c r="A191" s="70" t="s">
        <v>356</v>
      </c>
      <c r="B191" s="12"/>
      <c r="C191" s="133"/>
      <c r="D191" s="147"/>
      <c r="E191" s="154"/>
      <c r="F191" s="25"/>
      <c r="G191" s="26"/>
      <c r="H191" s="27"/>
      <c r="I191" s="29"/>
      <c r="J191" s="6"/>
      <c r="K191" s="6"/>
      <c r="L191" s="22"/>
    </row>
    <row r="192" spans="1:12">
      <c r="A192" s="71"/>
      <c r="B192" s="12"/>
      <c r="C192" s="133"/>
      <c r="D192" s="147"/>
      <c r="E192" s="154"/>
      <c r="F192" s="25"/>
      <c r="G192" s="26"/>
      <c r="H192" s="27"/>
      <c r="I192" s="29"/>
      <c r="J192" s="6"/>
      <c r="K192" s="6"/>
      <c r="L192" s="22"/>
    </row>
    <row r="193" spans="1:12" ht="16">
      <c r="A193" s="72" t="s">
        <v>357</v>
      </c>
    </row>
    <row r="194" spans="1:12">
      <c r="A194" s="73" t="s">
        <v>358</v>
      </c>
      <c r="B194" s="74" t="s">
        <v>571</v>
      </c>
      <c r="C194" s="133">
        <f t="shared" ref="C194:C209" si="34">L194*$C$525*$B$528</f>
        <v>0</v>
      </c>
      <c r="D194" s="147">
        <v>0</v>
      </c>
      <c r="E194" s="154">
        <f t="shared" ref="E194:E209" si="35">C194-D194</f>
        <v>0</v>
      </c>
      <c r="F194" s="25">
        <v>0</v>
      </c>
      <c r="G194" s="26">
        <f t="shared" ref="G194:G209" si="36">D194*F194</f>
        <v>0</v>
      </c>
      <c r="H194" s="76" t="s">
        <v>613</v>
      </c>
      <c r="I194" s="77"/>
      <c r="J194" s="78"/>
      <c r="K194" s="79"/>
      <c r="L194" s="30">
        <v>7.6999999999999999E-2</v>
      </c>
    </row>
    <row r="195" spans="1:12">
      <c r="A195" s="73" t="s">
        <v>359</v>
      </c>
      <c r="B195" s="80" t="s">
        <v>522</v>
      </c>
      <c r="C195" s="133">
        <f t="shared" si="34"/>
        <v>0</v>
      </c>
      <c r="D195" s="147">
        <v>0</v>
      </c>
      <c r="E195" s="154">
        <f t="shared" si="35"/>
        <v>0</v>
      </c>
      <c r="F195" s="25">
        <v>0</v>
      </c>
      <c r="G195" s="26">
        <f t="shared" si="36"/>
        <v>0</v>
      </c>
      <c r="H195" s="76" t="s">
        <v>360</v>
      </c>
      <c r="I195" s="79"/>
      <c r="J195" s="79"/>
      <c r="K195" s="79"/>
      <c r="L195" s="22">
        <v>0.38500000000000001</v>
      </c>
    </row>
    <row r="196" spans="1:12">
      <c r="A196" s="73" t="s">
        <v>361</v>
      </c>
      <c r="B196" s="80" t="s">
        <v>522</v>
      </c>
      <c r="C196" s="133">
        <f t="shared" si="34"/>
        <v>0</v>
      </c>
      <c r="D196" s="147">
        <v>0</v>
      </c>
      <c r="E196" s="154">
        <f t="shared" si="35"/>
        <v>0</v>
      </c>
      <c r="F196" s="25">
        <v>0</v>
      </c>
      <c r="G196" s="26">
        <f t="shared" si="36"/>
        <v>0</v>
      </c>
      <c r="H196" s="76" t="s">
        <v>360</v>
      </c>
      <c r="I196" s="79"/>
      <c r="J196" s="79"/>
      <c r="K196" s="79"/>
      <c r="L196" s="22">
        <v>0.38500000000000001</v>
      </c>
    </row>
    <row r="197" spans="1:12">
      <c r="A197" s="73" t="s">
        <v>362</v>
      </c>
      <c r="B197" s="80" t="s">
        <v>522</v>
      </c>
      <c r="C197" s="133">
        <f t="shared" si="34"/>
        <v>0</v>
      </c>
      <c r="D197" s="147">
        <v>0</v>
      </c>
      <c r="E197" s="154">
        <f t="shared" si="35"/>
        <v>0</v>
      </c>
      <c r="F197" s="25">
        <v>0</v>
      </c>
      <c r="G197" s="26">
        <f t="shared" si="36"/>
        <v>0</v>
      </c>
      <c r="H197" s="76" t="s">
        <v>360</v>
      </c>
      <c r="I197" s="79"/>
      <c r="J197" s="79"/>
      <c r="K197" s="79"/>
      <c r="L197" s="22">
        <v>0.38500000000000001</v>
      </c>
    </row>
    <row r="198" spans="1:12">
      <c r="A198" s="73" t="s">
        <v>363</v>
      </c>
      <c r="B198" s="81" t="s">
        <v>364</v>
      </c>
      <c r="C198" s="133">
        <f t="shared" si="34"/>
        <v>0</v>
      </c>
      <c r="D198" s="147">
        <v>0</v>
      </c>
      <c r="E198" s="154">
        <f t="shared" si="35"/>
        <v>0</v>
      </c>
      <c r="F198" s="25">
        <v>0</v>
      </c>
      <c r="G198" s="26">
        <f t="shared" si="36"/>
        <v>0</v>
      </c>
      <c r="H198" s="76" t="s">
        <v>365</v>
      </c>
      <c r="I198" s="79"/>
      <c r="J198" s="79"/>
      <c r="K198" s="79"/>
      <c r="L198" s="22">
        <v>0.38500000000000001</v>
      </c>
    </row>
    <row r="199" spans="1:12">
      <c r="A199" s="73" t="s">
        <v>366</v>
      </c>
      <c r="B199" s="81" t="s">
        <v>522</v>
      </c>
      <c r="C199" s="133">
        <f t="shared" si="34"/>
        <v>0</v>
      </c>
      <c r="D199" s="147">
        <v>0</v>
      </c>
      <c r="E199" s="154">
        <f t="shared" si="35"/>
        <v>0</v>
      </c>
      <c r="F199" s="25">
        <v>0</v>
      </c>
      <c r="G199" s="26">
        <f t="shared" si="36"/>
        <v>0</v>
      </c>
      <c r="H199" s="76" t="s">
        <v>523</v>
      </c>
      <c r="I199" s="79"/>
      <c r="J199" s="79"/>
      <c r="K199" s="79"/>
      <c r="L199" s="30">
        <v>0.192</v>
      </c>
    </row>
    <row r="200" spans="1:12">
      <c r="A200" s="82" t="s">
        <v>367</v>
      </c>
      <c r="B200" s="81" t="s">
        <v>522</v>
      </c>
      <c r="C200" s="133">
        <f t="shared" si="34"/>
        <v>0</v>
      </c>
      <c r="D200" s="147">
        <v>0</v>
      </c>
      <c r="E200" s="154">
        <f t="shared" si="35"/>
        <v>0</v>
      </c>
      <c r="F200" s="25">
        <v>0</v>
      </c>
      <c r="G200" s="26">
        <f t="shared" si="36"/>
        <v>0</v>
      </c>
      <c r="H200" s="83" t="s">
        <v>575</v>
      </c>
      <c r="I200" s="79"/>
      <c r="J200" s="79"/>
      <c r="K200" s="79"/>
      <c r="L200" s="30">
        <v>7.6999999999999999E-2</v>
      </c>
    </row>
    <row r="201" spans="1:12">
      <c r="A201" s="84" t="s">
        <v>368</v>
      </c>
      <c r="B201" s="74" t="s">
        <v>571</v>
      </c>
      <c r="C201" s="133">
        <f t="shared" si="34"/>
        <v>0</v>
      </c>
      <c r="D201" s="147">
        <v>0</v>
      </c>
      <c r="E201" s="154">
        <f t="shared" si="35"/>
        <v>0</v>
      </c>
      <c r="F201" s="25">
        <v>0</v>
      </c>
      <c r="G201" s="26">
        <f t="shared" si="36"/>
        <v>0</v>
      </c>
      <c r="H201" s="76" t="s">
        <v>536</v>
      </c>
      <c r="I201" s="79"/>
      <c r="J201" s="79"/>
      <c r="K201" s="79"/>
      <c r="L201" s="30">
        <v>7.6999999999999999E-2</v>
      </c>
    </row>
    <row r="202" spans="1:12">
      <c r="A202" s="84" t="s">
        <v>369</v>
      </c>
      <c r="B202" s="74" t="s">
        <v>571</v>
      </c>
      <c r="C202" s="133">
        <f t="shared" si="34"/>
        <v>0</v>
      </c>
      <c r="D202" s="147">
        <v>0</v>
      </c>
      <c r="E202" s="154">
        <f t="shared" si="35"/>
        <v>0</v>
      </c>
      <c r="F202" s="25">
        <v>0</v>
      </c>
      <c r="G202" s="26">
        <f t="shared" si="36"/>
        <v>0</v>
      </c>
      <c r="H202" s="76" t="s">
        <v>536</v>
      </c>
      <c r="I202" s="79"/>
      <c r="J202" s="79"/>
      <c r="K202" s="79"/>
      <c r="L202" s="30">
        <v>7.6999999999999999E-2</v>
      </c>
    </row>
    <row r="203" spans="1:12">
      <c r="A203" s="73" t="s">
        <v>370</v>
      </c>
      <c r="B203" s="80" t="s">
        <v>371</v>
      </c>
      <c r="C203" s="133">
        <f t="shared" si="34"/>
        <v>0</v>
      </c>
      <c r="D203" s="147">
        <v>0</v>
      </c>
      <c r="E203" s="154">
        <f t="shared" si="35"/>
        <v>0</v>
      </c>
      <c r="F203" s="25">
        <v>0</v>
      </c>
      <c r="G203" s="26">
        <f t="shared" si="36"/>
        <v>0</v>
      </c>
      <c r="H203" s="76" t="s">
        <v>523</v>
      </c>
      <c r="I203" s="79"/>
      <c r="J203" s="79"/>
      <c r="K203" s="79"/>
      <c r="L203" s="30">
        <v>7.6999999999999999E-2</v>
      </c>
    </row>
    <row r="204" spans="1:12">
      <c r="A204" s="73" t="s">
        <v>372</v>
      </c>
      <c r="B204" s="74" t="s">
        <v>373</v>
      </c>
      <c r="C204" s="133">
        <f t="shared" si="34"/>
        <v>0</v>
      </c>
      <c r="D204" s="147">
        <v>0</v>
      </c>
      <c r="E204" s="154">
        <f t="shared" si="35"/>
        <v>0</v>
      </c>
      <c r="F204" s="25">
        <v>0</v>
      </c>
      <c r="G204" s="26">
        <f t="shared" si="36"/>
        <v>0</v>
      </c>
      <c r="H204" s="76" t="s">
        <v>613</v>
      </c>
      <c r="I204" s="77"/>
      <c r="J204" s="78"/>
      <c r="K204" s="79"/>
      <c r="L204" s="30">
        <v>7.6999999999999999E-2</v>
      </c>
    </row>
    <row r="205" spans="1:12">
      <c r="A205" s="82" t="s">
        <v>544</v>
      </c>
      <c r="B205" s="74" t="s">
        <v>571</v>
      </c>
      <c r="C205" s="133">
        <f t="shared" si="34"/>
        <v>0</v>
      </c>
      <c r="D205" s="147">
        <v>0</v>
      </c>
      <c r="E205" s="154">
        <f t="shared" si="35"/>
        <v>0</v>
      </c>
      <c r="F205" s="25">
        <v>0</v>
      </c>
      <c r="G205" s="26">
        <f t="shared" si="36"/>
        <v>0</v>
      </c>
      <c r="H205" s="83" t="s">
        <v>342</v>
      </c>
      <c r="I205" s="79"/>
      <c r="J205" s="79"/>
      <c r="K205" s="79"/>
      <c r="L205" s="37">
        <v>7.6999999999999999E-2</v>
      </c>
    </row>
    <row r="206" spans="1:12">
      <c r="A206" s="73" t="s">
        <v>545</v>
      </c>
      <c r="B206" s="80" t="s">
        <v>364</v>
      </c>
      <c r="C206" s="133">
        <f t="shared" si="34"/>
        <v>0</v>
      </c>
      <c r="D206" s="147">
        <v>0</v>
      </c>
      <c r="E206" s="154">
        <f t="shared" si="35"/>
        <v>0</v>
      </c>
      <c r="F206" s="25">
        <v>0</v>
      </c>
      <c r="G206" s="26">
        <f t="shared" si="36"/>
        <v>0</v>
      </c>
      <c r="H206" s="76" t="s">
        <v>580</v>
      </c>
      <c r="I206" s="79"/>
      <c r="J206" s="79"/>
      <c r="K206" s="79"/>
      <c r="L206" s="22">
        <v>0.77</v>
      </c>
    </row>
    <row r="207" spans="1:12">
      <c r="A207" s="73" t="s">
        <v>546</v>
      </c>
      <c r="B207" s="74" t="s">
        <v>571</v>
      </c>
      <c r="C207" s="133">
        <f t="shared" si="34"/>
        <v>0</v>
      </c>
      <c r="D207" s="147">
        <v>0</v>
      </c>
      <c r="E207" s="154">
        <f t="shared" si="35"/>
        <v>0</v>
      </c>
      <c r="F207" s="25">
        <v>0</v>
      </c>
      <c r="G207" s="26">
        <f t="shared" si="36"/>
        <v>0</v>
      </c>
      <c r="H207" s="76" t="s">
        <v>519</v>
      </c>
      <c r="I207" s="79"/>
      <c r="J207" s="79"/>
      <c r="K207" s="79"/>
      <c r="L207" s="30">
        <v>0.192</v>
      </c>
    </row>
    <row r="208" spans="1:12">
      <c r="A208" s="84" t="s">
        <v>547</v>
      </c>
      <c r="B208" s="74" t="s">
        <v>571</v>
      </c>
      <c r="C208" s="133">
        <f t="shared" si="34"/>
        <v>0</v>
      </c>
      <c r="D208" s="147">
        <v>0</v>
      </c>
      <c r="E208" s="154">
        <f t="shared" si="35"/>
        <v>0</v>
      </c>
      <c r="F208" s="25">
        <v>0</v>
      </c>
      <c r="G208" s="26">
        <f t="shared" si="36"/>
        <v>0</v>
      </c>
      <c r="H208" s="76" t="s">
        <v>536</v>
      </c>
      <c r="I208" s="78"/>
      <c r="J208" s="79"/>
      <c r="K208" s="79"/>
      <c r="L208" s="30">
        <v>0.192</v>
      </c>
    </row>
    <row r="209" spans="1:12">
      <c r="A209" s="84" t="s">
        <v>548</v>
      </c>
      <c r="B209" s="74" t="s">
        <v>571</v>
      </c>
      <c r="C209" s="133">
        <f t="shared" si="34"/>
        <v>0</v>
      </c>
      <c r="D209" s="147">
        <v>0</v>
      </c>
      <c r="E209" s="154">
        <f t="shared" si="35"/>
        <v>0</v>
      </c>
      <c r="F209" s="25">
        <v>0</v>
      </c>
      <c r="G209" s="26">
        <f t="shared" si="36"/>
        <v>0</v>
      </c>
      <c r="H209" s="76" t="s">
        <v>536</v>
      </c>
      <c r="I209" s="78"/>
      <c r="J209" s="79"/>
      <c r="K209" s="79"/>
      <c r="L209" s="30">
        <v>0.192</v>
      </c>
    </row>
    <row r="210" spans="1:12">
      <c r="A210" s="73" t="s">
        <v>549</v>
      </c>
      <c r="B210" s="80" t="s">
        <v>571</v>
      </c>
      <c r="C210" s="133">
        <f>L210*$C$525*$B$528</f>
        <v>0</v>
      </c>
      <c r="D210" s="147">
        <v>0</v>
      </c>
      <c r="E210" s="154">
        <f>C210-D210</f>
        <v>0</v>
      </c>
      <c r="F210" s="25">
        <v>0</v>
      </c>
      <c r="G210" s="26">
        <f>D210*F210</f>
        <v>0</v>
      </c>
      <c r="H210" s="76" t="s">
        <v>550</v>
      </c>
      <c r="I210" s="79"/>
      <c r="J210" s="79"/>
      <c r="K210" s="79"/>
      <c r="L210" s="30">
        <v>0.192</v>
      </c>
    </row>
    <row r="211" spans="1:12">
      <c r="A211" s="73" t="s">
        <v>529</v>
      </c>
      <c r="B211" s="80"/>
      <c r="C211" s="133">
        <f>L211*$C$525*$B$528</f>
        <v>0</v>
      </c>
      <c r="D211" s="147">
        <v>0</v>
      </c>
      <c r="E211" s="154">
        <f>C211-D211</f>
        <v>0</v>
      </c>
      <c r="F211" s="25">
        <v>0</v>
      </c>
      <c r="G211" s="26">
        <f>D211*F211</f>
        <v>0</v>
      </c>
      <c r="H211" s="76"/>
      <c r="I211" s="79"/>
      <c r="J211" s="79"/>
      <c r="K211" s="79"/>
      <c r="L211" s="30"/>
    </row>
    <row r="212" spans="1:12">
      <c r="A212" s="73" t="s">
        <v>529</v>
      </c>
      <c r="B212" s="80"/>
      <c r="C212" s="133">
        <f>L212*$C$525*$B$528</f>
        <v>0</v>
      </c>
      <c r="D212" s="147">
        <v>0</v>
      </c>
      <c r="E212" s="154">
        <f>C212-D212</f>
        <v>0</v>
      </c>
      <c r="F212" s="25">
        <v>0</v>
      </c>
      <c r="G212" s="26">
        <f>D212*F212</f>
        <v>0</v>
      </c>
      <c r="H212" s="76"/>
      <c r="I212" s="79"/>
      <c r="J212" s="79"/>
      <c r="K212" s="79"/>
      <c r="L212" s="30"/>
    </row>
    <row r="213" spans="1:12">
      <c r="A213" s="85"/>
      <c r="B213" s="80"/>
      <c r="C213" s="133"/>
      <c r="D213" s="147"/>
      <c r="E213" s="154"/>
      <c r="F213" s="36"/>
      <c r="G213" s="75"/>
      <c r="H213" s="76"/>
      <c r="I213" s="79"/>
      <c r="J213" s="79"/>
      <c r="K213" s="79"/>
      <c r="L213" s="30"/>
    </row>
    <row r="214" spans="1:12" ht="18">
      <c r="A214" s="86" t="s">
        <v>551</v>
      </c>
      <c r="B214" s="80"/>
      <c r="C214" s="133"/>
      <c r="D214" s="147"/>
      <c r="E214" s="154"/>
      <c r="F214" s="36"/>
      <c r="G214" s="75"/>
      <c r="H214" s="76"/>
      <c r="I214" s="79"/>
      <c r="J214" s="79"/>
      <c r="K214" s="79"/>
      <c r="L214" s="30"/>
    </row>
    <row r="215" spans="1:12">
      <c r="A215" s="85"/>
      <c r="B215" s="80"/>
      <c r="C215" s="133"/>
      <c r="D215" s="147"/>
      <c r="E215" s="154"/>
      <c r="F215" s="36"/>
      <c r="G215" s="75"/>
      <c r="H215" s="76"/>
      <c r="I215" s="79"/>
      <c r="J215" s="79"/>
      <c r="K215" s="79"/>
      <c r="L215" s="30"/>
    </row>
    <row r="216" spans="1:12" ht="16">
      <c r="A216" s="87" t="s">
        <v>552</v>
      </c>
    </row>
    <row r="217" spans="1:12">
      <c r="A217" s="88" t="s">
        <v>553</v>
      </c>
      <c r="B217" s="12" t="s">
        <v>554</v>
      </c>
      <c r="C217" s="133">
        <f t="shared" ref="C217:C222" si="37">L217*$C$525*$B$528</f>
        <v>0</v>
      </c>
      <c r="D217" s="147">
        <v>0</v>
      </c>
      <c r="E217" s="154">
        <f t="shared" ref="E217:E222" si="38">C217-D217</f>
        <v>0</v>
      </c>
      <c r="F217" s="25">
        <v>0</v>
      </c>
      <c r="G217" s="26">
        <f t="shared" ref="G217:G222" si="39">D217*F217</f>
        <v>0</v>
      </c>
      <c r="H217" s="65" t="s">
        <v>523</v>
      </c>
      <c r="I217" s="27"/>
      <c r="J217" s="6"/>
      <c r="K217" s="6"/>
      <c r="L217" s="37">
        <v>7.6999999999999999E-2</v>
      </c>
    </row>
    <row r="218" spans="1:12">
      <c r="A218" s="88" t="s">
        <v>555</v>
      </c>
      <c r="B218" s="12" t="s">
        <v>556</v>
      </c>
      <c r="C218" s="133">
        <f t="shared" si="37"/>
        <v>0</v>
      </c>
      <c r="D218" s="147">
        <v>0</v>
      </c>
      <c r="E218" s="154">
        <f t="shared" si="38"/>
        <v>0</v>
      </c>
      <c r="F218" s="25">
        <v>0</v>
      </c>
      <c r="G218" s="26">
        <f t="shared" si="39"/>
        <v>0</v>
      </c>
      <c r="H218" s="65" t="s">
        <v>523</v>
      </c>
      <c r="I218" s="29"/>
      <c r="J218" s="6"/>
      <c r="K218" s="6"/>
      <c r="L218" s="37">
        <v>3.6999999999999998E-2</v>
      </c>
    </row>
    <row r="219" spans="1:12">
      <c r="A219" s="88" t="s">
        <v>557</v>
      </c>
      <c r="B219" s="12" t="s">
        <v>558</v>
      </c>
      <c r="C219" s="133">
        <f t="shared" si="37"/>
        <v>0</v>
      </c>
      <c r="D219" s="147">
        <v>0</v>
      </c>
      <c r="E219" s="154">
        <f t="shared" si="38"/>
        <v>0</v>
      </c>
      <c r="F219" s="25">
        <v>0</v>
      </c>
      <c r="G219" s="26">
        <f t="shared" si="39"/>
        <v>0</v>
      </c>
      <c r="H219" s="65" t="s">
        <v>575</v>
      </c>
      <c r="I219" s="28"/>
      <c r="J219" s="29"/>
      <c r="K219" s="6"/>
      <c r="L219" s="37">
        <v>7.6999999999999999E-2</v>
      </c>
    </row>
    <row r="220" spans="1:12">
      <c r="A220" s="88" t="s">
        <v>559</v>
      </c>
      <c r="B220" s="12" t="s">
        <v>560</v>
      </c>
      <c r="C220" s="133">
        <f t="shared" si="37"/>
        <v>0</v>
      </c>
      <c r="D220" s="147">
        <v>0</v>
      </c>
      <c r="E220" s="154">
        <f t="shared" si="38"/>
        <v>0</v>
      </c>
      <c r="F220" s="25">
        <v>0</v>
      </c>
      <c r="G220" s="26">
        <f t="shared" si="39"/>
        <v>0</v>
      </c>
      <c r="H220" s="65" t="s">
        <v>575</v>
      </c>
      <c r="I220" s="29"/>
      <c r="J220" s="89"/>
      <c r="K220" s="6"/>
      <c r="L220" s="30">
        <v>8</v>
      </c>
    </row>
    <row r="221" spans="1:12">
      <c r="A221" s="88"/>
      <c r="B221" s="12"/>
      <c r="C221" s="133">
        <f t="shared" si="37"/>
        <v>0</v>
      </c>
      <c r="D221" s="147">
        <v>0</v>
      </c>
      <c r="E221" s="154">
        <f t="shared" si="38"/>
        <v>0</v>
      </c>
      <c r="F221" s="25">
        <v>0</v>
      </c>
      <c r="G221" s="26">
        <f t="shared" si="39"/>
        <v>0</v>
      </c>
      <c r="H221" s="65"/>
      <c r="I221" s="29"/>
      <c r="J221" s="89"/>
      <c r="K221" s="6"/>
      <c r="L221" s="30"/>
    </row>
    <row r="222" spans="1:12">
      <c r="A222" s="88"/>
      <c r="B222" s="12"/>
      <c r="C222" s="133">
        <f t="shared" si="37"/>
        <v>0</v>
      </c>
      <c r="D222" s="147">
        <v>0</v>
      </c>
      <c r="E222" s="154">
        <f t="shared" si="38"/>
        <v>0</v>
      </c>
      <c r="F222" s="25">
        <v>0</v>
      </c>
      <c r="G222" s="26">
        <f t="shared" si="39"/>
        <v>0</v>
      </c>
      <c r="H222" s="65"/>
      <c r="I222" s="29"/>
      <c r="J222" s="89"/>
      <c r="K222" s="6"/>
      <c r="L222" s="30"/>
    </row>
    <row r="223" spans="1:12">
      <c r="A223" s="90"/>
      <c r="B223" s="34"/>
      <c r="C223" s="134"/>
      <c r="D223" s="148"/>
      <c r="E223" s="155"/>
      <c r="F223" s="36"/>
      <c r="G223" s="6"/>
      <c r="H223" s="6"/>
      <c r="I223" s="6"/>
      <c r="J223" s="6"/>
      <c r="K223" s="6"/>
      <c r="L223" s="37"/>
    </row>
    <row r="224" spans="1:12" ht="16">
      <c r="A224" s="72" t="s">
        <v>561</v>
      </c>
    </row>
    <row r="225" spans="1:12">
      <c r="A225" s="91" t="s">
        <v>562</v>
      </c>
      <c r="B225" s="12" t="s">
        <v>571</v>
      </c>
      <c r="C225" s="133">
        <f>L225*$C$525*$B$528</f>
        <v>0</v>
      </c>
      <c r="D225" s="147">
        <v>0</v>
      </c>
      <c r="E225" s="154">
        <f>C225-D225</f>
        <v>0</v>
      </c>
      <c r="F225" s="25">
        <v>0</v>
      </c>
      <c r="G225" s="26">
        <f>D225*F225</f>
        <v>0</v>
      </c>
      <c r="H225" s="65" t="s">
        <v>575</v>
      </c>
      <c r="I225" s="29"/>
      <c r="J225" s="6"/>
      <c r="K225" s="6"/>
      <c r="L225" s="37">
        <v>7.6999999999999999E-2</v>
      </c>
    </row>
    <row r="226" spans="1:12">
      <c r="A226" s="88" t="s">
        <v>563</v>
      </c>
      <c r="B226" s="12" t="s">
        <v>571</v>
      </c>
      <c r="C226" s="133">
        <f>L226*$C$525*$B$528</f>
        <v>0</v>
      </c>
      <c r="D226" s="147">
        <v>0</v>
      </c>
      <c r="E226" s="154">
        <f>C226-D226</f>
        <v>0</v>
      </c>
      <c r="F226" s="25">
        <v>0</v>
      </c>
      <c r="G226" s="26">
        <f>D226*F226</f>
        <v>0</v>
      </c>
      <c r="H226" s="65" t="s">
        <v>564</v>
      </c>
      <c r="I226" s="29"/>
      <c r="J226" s="6"/>
      <c r="K226" s="6"/>
      <c r="L226" s="30">
        <v>3.7999999999999999E-2</v>
      </c>
    </row>
    <row r="227" spans="1:12">
      <c r="A227" s="88"/>
      <c r="B227" s="12"/>
      <c r="C227" s="133">
        <f>L227*$C$525*$B$528</f>
        <v>0</v>
      </c>
      <c r="D227" s="147">
        <v>0</v>
      </c>
      <c r="E227" s="154">
        <f>C227-D227</f>
        <v>0</v>
      </c>
      <c r="F227" s="25">
        <v>0</v>
      </c>
      <c r="G227" s="26">
        <f>D227*F227</f>
        <v>0</v>
      </c>
      <c r="H227" s="65"/>
      <c r="I227" s="29"/>
      <c r="J227" s="6"/>
      <c r="K227" s="6"/>
      <c r="L227" s="30"/>
    </row>
    <row r="228" spans="1:12">
      <c r="A228" s="88"/>
      <c r="B228" s="12"/>
      <c r="C228" s="133">
        <f>L228*$C$525*$B$528</f>
        <v>0</v>
      </c>
      <c r="D228" s="147">
        <v>0</v>
      </c>
      <c r="E228" s="154">
        <f>C228-D228</f>
        <v>0</v>
      </c>
      <c r="F228" s="25">
        <v>0</v>
      </c>
      <c r="G228" s="26">
        <f>D228*F228</f>
        <v>0</v>
      </c>
      <c r="H228" s="65"/>
      <c r="I228" s="29"/>
      <c r="J228" s="6"/>
      <c r="K228" s="6"/>
      <c r="L228" s="30"/>
    </row>
    <row r="229" spans="1:12">
      <c r="A229" s="88"/>
      <c r="B229" s="12"/>
      <c r="C229" s="133"/>
      <c r="D229" s="147"/>
      <c r="E229" s="154"/>
      <c r="F229" s="25"/>
      <c r="G229" s="26"/>
      <c r="H229" s="65"/>
      <c r="I229" s="29"/>
      <c r="J229" s="6"/>
      <c r="K229" s="6"/>
      <c r="L229" s="30"/>
    </row>
    <row r="230" spans="1:12">
      <c r="A230" s="92"/>
      <c r="B230" s="34"/>
      <c r="C230" s="134"/>
      <c r="D230" s="148"/>
      <c r="E230" s="155"/>
      <c r="F230" s="36"/>
      <c r="G230" s="6"/>
      <c r="H230" s="6"/>
      <c r="I230" s="6"/>
      <c r="J230" s="6"/>
      <c r="K230" s="6"/>
      <c r="L230" s="37"/>
    </row>
    <row r="231" spans="1:12" ht="18">
      <c r="A231" s="93" t="s">
        <v>565</v>
      </c>
      <c r="B231" s="12"/>
      <c r="C231" s="133"/>
      <c r="D231" s="147"/>
      <c r="E231" s="154"/>
      <c r="F231" s="51"/>
      <c r="G231" s="26"/>
      <c r="H231" s="27"/>
      <c r="I231" s="29"/>
      <c r="J231" s="6"/>
      <c r="K231" s="6"/>
      <c r="L231" s="22"/>
    </row>
    <row r="232" spans="1:12">
      <c r="A232" s="93"/>
      <c r="B232" s="12"/>
      <c r="C232" s="133"/>
      <c r="D232" s="147"/>
      <c r="E232" s="154"/>
      <c r="F232" s="51"/>
      <c r="G232" s="26"/>
      <c r="H232" s="27"/>
      <c r="I232" s="29"/>
      <c r="J232" s="6"/>
      <c r="K232" s="6"/>
      <c r="L232" s="22"/>
    </row>
    <row r="233" spans="1:12" ht="16">
      <c r="A233" s="72" t="s">
        <v>566</v>
      </c>
    </row>
    <row r="234" spans="1:12">
      <c r="A234" s="94" t="s">
        <v>567</v>
      </c>
      <c r="B234" s="12" t="s">
        <v>452</v>
      </c>
      <c r="C234" s="133">
        <f>L234*$C$525*$B$528</f>
        <v>0</v>
      </c>
      <c r="D234" s="147">
        <v>0</v>
      </c>
      <c r="E234" s="154">
        <f>C234-D234</f>
        <v>0</v>
      </c>
      <c r="F234" s="51">
        <v>0</v>
      </c>
      <c r="G234" s="26">
        <f t="shared" ref="G234:G249" si="40">D234*F234</f>
        <v>0</v>
      </c>
      <c r="H234" s="27" t="s">
        <v>523</v>
      </c>
      <c r="I234" s="29"/>
      <c r="J234" s="6"/>
      <c r="K234" s="6"/>
      <c r="L234" s="30">
        <v>7.6999999999999999E-2</v>
      </c>
    </row>
    <row r="235" spans="1:12">
      <c r="A235" s="93" t="s">
        <v>568</v>
      </c>
      <c r="B235" s="12" t="s">
        <v>579</v>
      </c>
      <c r="C235" s="133">
        <f t="shared" ref="C235:C247" si="41">L235*$C$525*$B$528</f>
        <v>0</v>
      </c>
      <c r="D235" s="147">
        <v>0</v>
      </c>
      <c r="E235" s="154">
        <f t="shared" ref="E235:E247" si="42">C235-D235</f>
        <v>0</v>
      </c>
      <c r="F235" s="25">
        <v>0</v>
      </c>
      <c r="G235" s="26">
        <f t="shared" si="40"/>
        <v>0</v>
      </c>
      <c r="H235" s="27" t="s">
        <v>523</v>
      </c>
      <c r="I235" s="29"/>
      <c r="J235" s="6"/>
      <c r="K235" s="6"/>
      <c r="L235" s="22">
        <v>0.38500000000000001</v>
      </c>
    </row>
    <row r="236" spans="1:12">
      <c r="A236" s="93" t="s">
        <v>389</v>
      </c>
      <c r="B236" s="12" t="s">
        <v>522</v>
      </c>
      <c r="C236" s="133">
        <f t="shared" si="41"/>
        <v>0</v>
      </c>
      <c r="D236" s="147">
        <v>0</v>
      </c>
      <c r="E236" s="154">
        <f t="shared" ref="E236:E242" si="43">C236-D236</f>
        <v>0</v>
      </c>
      <c r="F236" s="51">
        <v>0</v>
      </c>
      <c r="G236" s="26">
        <f t="shared" si="40"/>
        <v>0</v>
      </c>
      <c r="H236" s="27" t="s">
        <v>523</v>
      </c>
      <c r="I236" s="29"/>
      <c r="J236" s="6"/>
      <c r="K236" s="6"/>
      <c r="L236" s="22">
        <v>2.3E-2</v>
      </c>
    </row>
    <row r="237" spans="1:12">
      <c r="A237" s="93" t="s">
        <v>390</v>
      </c>
      <c r="B237" s="12" t="s">
        <v>579</v>
      </c>
      <c r="C237" s="133">
        <f t="shared" si="41"/>
        <v>0</v>
      </c>
      <c r="D237" s="147">
        <v>0</v>
      </c>
      <c r="E237" s="154">
        <f t="shared" si="43"/>
        <v>0</v>
      </c>
      <c r="F237" s="51">
        <v>0</v>
      </c>
      <c r="G237" s="26">
        <f t="shared" si="40"/>
        <v>0</v>
      </c>
      <c r="H237" s="27" t="s">
        <v>575</v>
      </c>
      <c r="I237" s="29"/>
      <c r="J237" s="6"/>
      <c r="K237" s="6"/>
      <c r="L237" s="30">
        <v>3.6999999999999998E-2</v>
      </c>
    </row>
    <row r="238" spans="1:12">
      <c r="A238" s="93" t="s">
        <v>391</v>
      </c>
      <c r="B238" s="12" t="s">
        <v>612</v>
      </c>
      <c r="C238" s="133">
        <f t="shared" si="41"/>
        <v>0</v>
      </c>
      <c r="D238" s="147">
        <v>0</v>
      </c>
      <c r="E238" s="154">
        <f t="shared" si="43"/>
        <v>0</v>
      </c>
      <c r="F238" s="25">
        <v>0</v>
      </c>
      <c r="G238" s="26">
        <f t="shared" si="40"/>
        <v>0</v>
      </c>
      <c r="H238" s="27" t="s">
        <v>575</v>
      </c>
      <c r="I238" s="29"/>
      <c r="J238" s="6"/>
      <c r="K238" s="6"/>
      <c r="L238" s="30">
        <v>3.6999999999999998E-2</v>
      </c>
    </row>
    <row r="239" spans="1:12">
      <c r="A239" s="93" t="s">
        <v>392</v>
      </c>
      <c r="B239" s="12" t="s">
        <v>393</v>
      </c>
      <c r="C239" s="133">
        <f t="shared" si="41"/>
        <v>0</v>
      </c>
      <c r="D239" s="147">
        <v>0</v>
      </c>
      <c r="E239" s="154">
        <f t="shared" si="43"/>
        <v>0</v>
      </c>
      <c r="F239" s="25">
        <v>0</v>
      </c>
      <c r="G239" s="26">
        <f t="shared" si="40"/>
        <v>0</v>
      </c>
      <c r="H239" s="27" t="s">
        <v>523</v>
      </c>
      <c r="I239" s="29"/>
      <c r="J239" s="6"/>
      <c r="K239" s="6"/>
      <c r="L239" s="30">
        <v>7.6999999999999999E-2</v>
      </c>
    </row>
    <row r="240" spans="1:12">
      <c r="A240" s="93" t="s">
        <v>394</v>
      </c>
      <c r="B240" s="12" t="s">
        <v>452</v>
      </c>
      <c r="C240" s="133">
        <f t="shared" si="41"/>
        <v>0</v>
      </c>
      <c r="D240" s="147">
        <v>0</v>
      </c>
      <c r="E240" s="154">
        <f t="shared" si="43"/>
        <v>0</v>
      </c>
      <c r="F240" s="25">
        <v>0</v>
      </c>
      <c r="G240" s="26">
        <f t="shared" si="40"/>
        <v>0</v>
      </c>
      <c r="H240" s="27" t="s">
        <v>519</v>
      </c>
      <c r="I240" s="29"/>
      <c r="J240" s="6"/>
      <c r="K240" s="6"/>
      <c r="L240" s="30">
        <v>3.6999999999999998E-2</v>
      </c>
    </row>
    <row r="241" spans="1:12">
      <c r="A241" s="93" t="s">
        <v>395</v>
      </c>
      <c r="B241" s="12" t="s">
        <v>452</v>
      </c>
      <c r="C241" s="133">
        <f t="shared" si="41"/>
        <v>0</v>
      </c>
      <c r="D241" s="147">
        <v>0</v>
      </c>
      <c r="E241" s="154">
        <f t="shared" si="43"/>
        <v>0</v>
      </c>
      <c r="F241" s="25">
        <v>0</v>
      </c>
      <c r="G241" s="26">
        <f t="shared" si="40"/>
        <v>0</v>
      </c>
      <c r="H241" s="27" t="s">
        <v>519</v>
      </c>
      <c r="I241" s="29"/>
      <c r="J241" s="6"/>
      <c r="K241" s="6"/>
      <c r="L241" s="30">
        <v>3.6999999999999998E-2</v>
      </c>
    </row>
    <row r="242" spans="1:12">
      <c r="A242" s="93" t="s">
        <v>396</v>
      </c>
      <c r="B242" s="12" t="s">
        <v>452</v>
      </c>
      <c r="C242" s="133">
        <f t="shared" si="41"/>
        <v>0</v>
      </c>
      <c r="D242" s="147">
        <v>0</v>
      </c>
      <c r="E242" s="154">
        <f t="shared" si="43"/>
        <v>0</v>
      </c>
      <c r="F242" s="25">
        <v>0</v>
      </c>
      <c r="G242" s="26">
        <f t="shared" si="40"/>
        <v>0</v>
      </c>
      <c r="H242" s="27" t="s">
        <v>523</v>
      </c>
      <c r="I242" s="29"/>
      <c r="J242" s="6"/>
      <c r="K242" s="6"/>
      <c r="L242" s="30">
        <v>3.6999999999999998E-2</v>
      </c>
    </row>
    <row r="243" spans="1:12">
      <c r="A243" s="93" t="s">
        <v>397</v>
      </c>
      <c r="B243" s="12" t="s">
        <v>579</v>
      </c>
      <c r="C243" s="133">
        <f t="shared" si="41"/>
        <v>0</v>
      </c>
      <c r="D243" s="147">
        <v>0</v>
      </c>
      <c r="E243" s="154">
        <f t="shared" si="42"/>
        <v>0</v>
      </c>
      <c r="F243" s="25">
        <v>0</v>
      </c>
      <c r="G243" s="26">
        <f t="shared" si="40"/>
        <v>0</v>
      </c>
      <c r="H243" s="27" t="s">
        <v>523</v>
      </c>
      <c r="I243" s="29"/>
      <c r="J243" s="6"/>
      <c r="K243" s="6"/>
      <c r="L243" s="30">
        <v>7.6999999999999999E-2</v>
      </c>
    </row>
    <row r="244" spans="1:12">
      <c r="A244" s="93" t="s">
        <v>398</v>
      </c>
      <c r="B244" s="12" t="s">
        <v>579</v>
      </c>
      <c r="C244" s="133">
        <f t="shared" si="41"/>
        <v>0</v>
      </c>
      <c r="D244" s="147">
        <v>0</v>
      </c>
      <c r="E244" s="154">
        <f t="shared" si="42"/>
        <v>0</v>
      </c>
      <c r="F244" s="25">
        <v>0</v>
      </c>
      <c r="G244" s="26">
        <f t="shared" si="40"/>
        <v>0</v>
      </c>
      <c r="H244" s="27" t="s">
        <v>523</v>
      </c>
      <c r="I244" s="29"/>
      <c r="J244" s="6"/>
      <c r="K244" s="6"/>
      <c r="L244" s="30">
        <v>7.6999999999999999E-2</v>
      </c>
    </row>
    <row r="245" spans="1:12">
      <c r="A245" s="93" t="s">
        <v>399</v>
      </c>
      <c r="B245" s="12" t="s">
        <v>579</v>
      </c>
      <c r="C245" s="133">
        <f t="shared" si="41"/>
        <v>0</v>
      </c>
      <c r="D245" s="147">
        <v>0</v>
      </c>
      <c r="E245" s="154">
        <f t="shared" si="42"/>
        <v>0</v>
      </c>
      <c r="F245" s="25">
        <v>0</v>
      </c>
      <c r="G245" s="26">
        <f t="shared" si="40"/>
        <v>0</v>
      </c>
      <c r="H245" s="27" t="s">
        <v>523</v>
      </c>
      <c r="I245" s="29"/>
      <c r="J245" s="6"/>
      <c r="K245" s="6"/>
      <c r="L245" s="30">
        <v>7.6999999999999999E-2</v>
      </c>
    </row>
    <row r="246" spans="1:12">
      <c r="A246" s="93" t="s">
        <v>400</v>
      </c>
      <c r="B246" s="12" t="s">
        <v>579</v>
      </c>
      <c r="C246" s="133">
        <f t="shared" si="41"/>
        <v>0</v>
      </c>
      <c r="D246" s="147">
        <v>0</v>
      </c>
      <c r="E246" s="154">
        <f t="shared" si="42"/>
        <v>0</v>
      </c>
      <c r="F246" s="25">
        <v>0</v>
      </c>
      <c r="G246" s="26">
        <f t="shared" si="40"/>
        <v>0</v>
      </c>
      <c r="H246" s="27" t="s">
        <v>523</v>
      </c>
      <c r="I246" s="29"/>
      <c r="J246" s="6"/>
      <c r="K246" s="6"/>
      <c r="L246" s="30">
        <v>7.6999999999999999E-2</v>
      </c>
    </row>
    <row r="247" spans="1:12">
      <c r="A247" s="93" t="s">
        <v>401</v>
      </c>
      <c r="B247" s="12" t="s">
        <v>579</v>
      </c>
      <c r="C247" s="133">
        <f t="shared" si="41"/>
        <v>0</v>
      </c>
      <c r="D247" s="147">
        <v>0</v>
      </c>
      <c r="E247" s="154">
        <f t="shared" si="42"/>
        <v>0</v>
      </c>
      <c r="F247" s="25">
        <v>0</v>
      </c>
      <c r="G247" s="26">
        <f t="shared" si="40"/>
        <v>0</v>
      </c>
      <c r="H247" s="27" t="s">
        <v>523</v>
      </c>
      <c r="I247" s="29"/>
      <c r="J247" s="6"/>
      <c r="K247" s="6"/>
      <c r="L247" s="30">
        <v>7.6999999999999999E-2</v>
      </c>
    </row>
    <row r="248" spans="1:12">
      <c r="A248" s="93" t="s">
        <v>402</v>
      </c>
      <c r="B248" s="12" t="s">
        <v>579</v>
      </c>
      <c r="C248" s="133">
        <f>L248*$C$525*$B$528</f>
        <v>0</v>
      </c>
      <c r="D248" s="147">
        <v>0</v>
      </c>
      <c r="E248" s="154">
        <f>C248-D248</f>
        <v>0</v>
      </c>
      <c r="F248" s="51">
        <v>0</v>
      </c>
      <c r="G248" s="26">
        <f t="shared" si="40"/>
        <v>0</v>
      </c>
      <c r="H248" s="27" t="s">
        <v>523</v>
      </c>
      <c r="I248" s="29"/>
      <c r="J248" s="6"/>
      <c r="K248" s="6"/>
      <c r="L248" s="30">
        <v>7.6999999999999999E-2</v>
      </c>
    </row>
    <row r="249" spans="1:12">
      <c r="A249" s="93" t="s">
        <v>403</v>
      </c>
      <c r="B249" s="12" t="s">
        <v>579</v>
      </c>
      <c r="C249" s="133">
        <f>L249*$C$525*$B$528</f>
        <v>0</v>
      </c>
      <c r="D249" s="147">
        <v>0</v>
      </c>
      <c r="E249" s="154">
        <f>C249-D249</f>
        <v>0</v>
      </c>
      <c r="F249" s="51">
        <v>0</v>
      </c>
      <c r="G249" s="26">
        <f t="shared" si="40"/>
        <v>0</v>
      </c>
      <c r="H249" s="27" t="s">
        <v>523</v>
      </c>
      <c r="I249" s="29"/>
      <c r="J249" s="6"/>
      <c r="K249" s="6"/>
      <c r="L249" s="30">
        <v>7.6999999999999999E-2</v>
      </c>
    </row>
    <row r="250" spans="1:12">
      <c r="A250" s="93" t="s">
        <v>404</v>
      </c>
      <c r="B250" s="12" t="s">
        <v>612</v>
      </c>
      <c r="C250" s="133">
        <f>L250*$C$525*$B$528</f>
        <v>0</v>
      </c>
      <c r="D250" s="147">
        <v>0</v>
      </c>
      <c r="E250" s="154">
        <f>C250-D250</f>
        <v>0</v>
      </c>
      <c r="F250" s="51">
        <v>0</v>
      </c>
      <c r="G250" s="26">
        <f>D250*F250</f>
        <v>0</v>
      </c>
      <c r="H250" s="27" t="s">
        <v>519</v>
      </c>
      <c r="I250" s="29"/>
      <c r="J250" s="6"/>
      <c r="K250" s="6"/>
      <c r="L250" s="30">
        <v>7.6999999999999999E-2</v>
      </c>
    </row>
    <row r="251" spans="1:12">
      <c r="A251" s="93" t="s">
        <v>529</v>
      </c>
      <c r="B251" s="12"/>
      <c r="C251" s="133">
        <f>L251*$C$525*$B$528</f>
        <v>0</v>
      </c>
      <c r="D251" s="147">
        <v>0</v>
      </c>
      <c r="E251" s="154">
        <f>C251-D251</f>
        <v>0</v>
      </c>
      <c r="F251" s="25">
        <v>0</v>
      </c>
      <c r="G251" s="26">
        <f>D251*F251</f>
        <v>0</v>
      </c>
      <c r="H251" s="27"/>
      <c r="I251" s="29"/>
      <c r="J251" s="6"/>
      <c r="K251" s="6"/>
      <c r="L251" s="22"/>
    </row>
    <row r="252" spans="1:12">
      <c r="A252" s="93" t="s">
        <v>529</v>
      </c>
      <c r="B252" s="12"/>
      <c r="C252" s="133">
        <f>L252*$C$525*$B$528</f>
        <v>0</v>
      </c>
      <c r="D252" s="147">
        <v>0</v>
      </c>
      <c r="E252" s="154">
        <f>C252-D252</f>
        <v>0</v>
      </c>
      <c r="F252" s="25">
        <v>0</v>
      </c>
      <c r="G252" s="26">
        <f>D252*F252</f>
        <v>0</v>
      </c>
      <c r="H252" s="27"/>
      <c r="I252" s="29"/>
      <c r="J252" s="6"/>
      <c r="K252" s="6"/>
      <c r="L252" s="22"/>
    </row>
    <row r="253" spans="1:12">
      <c r="A253" s="93"/>
      <c r="B253" s="12"/>
      <c r="C253" s="133"/>
      <c r="D253" s="147"/>
      <c r="E253" s="154"/>
      <c r="F253" s="51"/>
      <c r="G253" s="26"/>
      <c r="H253" s="27"/>
      <c r="I253" s="29"/>
      <c r="J253" s="6"/>
      <c r="K253" s="6"/>
      <c r="L253" s="22"/>
    </row>
    <row r="254" spans="1:12" ht="16">
      <c r="A254" s="19" t="s">
        <v>405</v>
      </c>
    </row>
    <row r="255" spans="1:12">
      <c r="A255" s="166" t="s">
        <v>406</v>
      </c>
      <c r="B255" s="12" t="s">
        <v>518</v>
      </c>
      <c r="C255" s="133">
        <f>L255*$C$525*$B$528</f>
        <v>0</v>
      </c>
      <c r="D255" s="147">
        <v>0</v>
      </c>
      <c r="E255" s="154">
        <f>C255-D255</f>
        <v>0</v>
      </c>
      <c r="F255" s="25">
        <v>0</v>
      </c>
      <c r="G255" s="26">
        <f>D255*F255</f>
        <v>0</v>
      </c>
      <c r="H255" s="27" t="s">
        <v>407</v>
      </c>
      <c r="I255" s="76"/>
      <c r="J255" s="6"/>
      <c r="K255" s="6"/>
      <c r="L255" s="22">
        <v>0.96</v>
      </c>
    </row>
    <row r="257" spans="1:12" ht="16">
      <c r="A257" s="87" t="s">
        <v>408</v>
      </c>
    </row>
    <row r="258" spans="1:12">
      <c r="A258" s="166" t="s">
        <v>231</v>
      </c>
      <c r="B258" s="12" t="s">
        <v>232</v>
      </c>
      <c r="C258" s="133">
        <f t="shared" ref="C258:C294" si="44">L258*$C$525*$B$528</f>
        <v>0</v>
      </c>
      <c r="D258" s="147">
        <v>0</v>
      </c>
      <c r="E258" s="154">
        <f>C258-D258</f>
        <v>0</v>
      </c>
      <c r="F258" s="25">
        <v>0</v>
      </c>
      <c r="G258" s="26">
        <f t="shared" ref="G258:G273" si="45">D258*F258</f>
        <v>0</v>
      </c>
      <c r="H258" s="27" t="s">
        <v>523</v>
      </c>
      <c r="I258" s="27"/>
      <c r="J258" s="6"/>
      <c r="K258" s="6"/>
      <c r="L258" s="22">
        <v>0.04</v>
      </c>
    </row>
    <row r="259" spans="1:12">
      <c r="A259" s="166" t="s">
        <v>233</v>
      </c>
      <c r="B259" s="12" t="s">
        <v>234</v>
      </c>
      <c r="C259" s="133">
        <f t="shared" si="44"/>
        <v>0</v>
      </c>
      <c r="D259" s="147">
        <v>0</v>
      </c>
      <c r="E259" s="154">
        <f>C259-D259</f>
        <v>0</v>
      </c>
      <c r="F259" s="25">
        <v>0</v>
      </c>
      <c r="G259" s="26">
        <f t="shared" si="45"/>
        <v>0</v>
      </c>
      <c r="H259" s="27" t="s">
        <v>523</v>
      </c>
      <c r="I259" s="27"/>
      <c r="J259" s="6"/>
      <c r="K259" s="6"/>
      <c r="L259" s="22">
        <v>0.04</v>
      </c>
    </row>
    <row r="260" spans="1:12">
      <c r="A260" s="166" t="s">
        <v>235</v>
      </c>
      <c r="B260" s="12" t="s">
        <v>236</v>
      </c>
      <c r="C260" s="133">
        <f t="shared" si="44"/>
        <v>0</v>
      </c>
      <c r="D260" s="147">
        <v>0</v>
      </c>
      <c r="E260" s="154">
        <f>C260-D260</f>
        <v>0</v>
      </c>
      <c r="F260" s="25">
        <v>0</v>
      </c>
      <c r="G260" s="26">
        <f t="shared" si="45"/>
        <v>0</v>
      </c>
      <c r="H260" s="27" t="s">
        <v>523</v>
      </c>
      <c r="I260" s="27"/>
      <c r="J260" s="6"/>
      <c r="K260" s="6"/>
      <c r="L260" s="22">
        <v>0.04</v>
      </c>
    </row>
    <row r="261" spans="1:12">
      <c r="A261" s="166" t="s">
        <v>237</v>
      </c>
      <c r="B261" s="12" t="s">
        <v>238</v>
      </c>
      <c r="C261" s="133">
        <f t="shared" si="44"/>
        <v>0</v>
      </c>
      <c r="D261" s="147">
        <v>0</v>
      </c>
      <c r="E261" s="154">
        <f>C261-D261</f>
        <v>0</v>
      </c>
      <c r="F261" s="25">
        <v>0</v>
      </c>
      <c r="G261" s="26">
        <f t="shared" si="45"/>
        <v>0</v>
      </c>
      <c r="H261" s="27" t="s">
        <v>523</v>
      </c>
      <c r="I261" s="27"/>
      <c r="J261" s="6"/>
      <c r="K261" s="6"/>
      <c r="L261" s="22">
        <v>0.04</v>
      </c>
    </row>
    <row r="262" spans="1:12">
      <c r="A262" s="166" t="s">
        <v>239</v>
      </c>
      <c r="B262" s="12" t="s">
        <v>240</v>
      </c>
      <c r="C262" s="133">
        <f t="shared" si="44"/>
        <v>0</v>
      </c>
      <c r="D262" s="147">
        <v>0</v>
      </c>
      <c r="E262" s="154">
        <f>C262-D262</f>
        <v>0</v>
      </c>
      <c r="F262" s="25">
        <v>0</v>
      </c>
      <c r="G262" s="26">
        <f t="shared" si="45"/>
        <v>0</v>
      </c>
      <c r="H262" s="27" t="s">
        <v>523</v>
      </c>
      <c r="I262" s="27"/>
      <c r="J262" s="6"/>
      <c r="K262" s="6"/>
      <c r="L262" s="22">
        <v>0.04</v>
      </c>
    </row>
    <row r="263" spans="1:12">
      <c r="A263" s="166" t="s">
        <v>241</v>
      </c>
      <c r="B263" s="12" t="s">
        <v>242</v>
      </c>
      <c r="C263" s="133">
        <f t="shared" si="44"/>
        <v>0</v>
      </c>
      <c r="D263" s="147">
        <v>0</v>
      </c>
      <c r="E263" s="154">
        <f t="shared" ref="E263:E280" si="46">C263-D263</f>
        <v>0</v>
      </c>
      <c r="F263" s="25">
        <v>0</v>
      </c>
      <c r="G263" s="26">
        <f t="shared" si="45"/>
        <v>0</v>
      </c>
      <c r="H263" s="27" t="s">
        <v>523</v>
      </c>
      <c r="I263" s="53"/>
      <c r="J263" s="6"/>
      <c r="K263" s="6"/>
      <c r="L263" s="22">
        <v>0.04</v>
      </c>
    </row>
    <row r="264" spans="1:12">
      <c r="A264" s="166" t="s">
        <v>243</v>
      </c>
      <c r="B264" s="12" t="s">
        <v>244</v>
      </c>
      <c r="C264" s="133">
        <f t="shared" si="44"/>
        <v>0</v>
      </c>
      <c r="D264" s="147">
        <v>0</v>
      </c>
      <c r="E264" s="154">
        <f t="shared" si="46"/>
        <v>0</v>
      </c>
      <c r="F264" s="25">
        <v>0</v>
      </c>
      <c r="G264" s="26">
        <f t="shared" si="45"/>
        <v>0</v>
      </c>
      <c r="H264" s="27" t="s">
        <v>523</v>
      </c>
      <c r="I264" s="53"/>
      <c r="J264" s="6"/>
      <c r="K264" s="6"/>
      <c r="L264" s="22">
        <v>0.04</v>
      </c>
    </row>
    <row r="265" spans="1:12">
      <c r="A265" s="166" t="s">
        <v>245</v>
      </c>
      <c r="B265" s="12" t="s">
        <v>246</v>
      </c>
      <c r="C265" s="133">
        <f t="shared" si="44"/>
        <v>0</v>
      </c>
      <c r="D265" s="147">
        <v>0</v>
      </c>
      <c r="E265" s="154">
        <f t="shared" si="46"/>
        <v>0</v>
      </c>
      <c r="F265" s="25">
        <v>0</v>
      </c>
      <c r="G265" s="26">
        <f t="shared" si="45"/>
        <v>0</v>
      </c>
      <c r="H265" s="27" t="s">
        <v>523</v>
      </c>
      <c r="I265" s="27"/>
      <c r="J265" s="6"/>
      <c r="K265" s="6"/>
      <c r="L265" s="22">
        <v>0.04</v>
      </c>
    </row>
    <row r="266" spans="1:12">
      <c r="A266" s="166" t="s">
        <v>247</v>
      </c>
      <c r="B266" s="12" t="s">
        <v>246</v>
      </c>
      <c r="C266" s="133">
        <f t="shared" si="44"/>
        <v>0</v>
      </c>
      <c r="D266" s="147">
        <v>0</v>
      </c>
      <c r="E266" s="154">
        <f t="shared" si="46"/>
        <v>0</v>
      </c>
      <c r="F266" s="25">
        <v>0</v>
      </c>
      <c r="G266" s="26">
        <f t="shared" si="45"/>
        <v>0</v>
      </c>
      <c r="H266" s="27" t="s">
        <v>523</v>
      </c>
      <c r="I266" s="53"/>
      <c r="J266" s="6"/>
      <c r="K266" s="6"/>
      <c r="L266" s="22">
        <v>0.04</v>
      </c>
    </row>
    <row r="267" spans="1:12">
      <c r="A267" s="166" t="s">
        <v>248</v>
      </c>
      <c r="B267" s="12" t="s">
        <v>246</v>
      </c>
      <c r="C267" s="133">
        <f t="shared" si="44"/>
        <v>0</v>
      </c>
      <c r="D267" s="147">
        <v>0</v>
      </c>
      <c r="E267" s="154">
        <f t="shared" si="46"/>
        <v>0</v>
      </c>
      <c r="F267" s="25">
        <v>0</v>
      </c>
      <c r="G267" s="26">
        <f t="shared" si="45"/>
        <v>0</v>
      </c>
      <c r="H267" s="27" t="s">
        <v>444</v>
      </c>
      <c r="I267" s="27"/>
      <c r="J267" s="6"/>
      <c r="K267" s="6"/>
      <c r="L267" s="22">
        <v>0.04</v>
      </c>
    </row>
    <row r="268" spans="1:12">
      <c r="A268" s="166" t="s">
        <v>249</v>
      </c>
      <c r="B268" s="12" t="s">
        <v>234</v>
      </c>
      <c r="C268" s="133">
        <f t="shared" si="44"/>
        <v>0</v>
      </c>
      <c r="D268" s="147">
        <v>0</v>
      </c>
      <c r="E268" s="154">
        <f t="shared" si="46"/>
        <v>0</v>
      </c>
      <c r="F268" s="25">
        <v>0</v>
      </c>
      <c r="G268" s="26">
        <f t="shared" si="45"/>
        <v>0</v>
      </c>
      <c r="H268" s="27" t="s">
        <v>523</v>
      </c>
      <c r="I268" s="53"/>
      <c r="J268" s="6"/>
      <c r="K268" s="6"/>
      <c r="L268" s="22">
        <v>0.04</v>
      </c>
    </row>
    <row r="269" spans="1:12">
      <c r="A269" s="166" t="s">
        <v>250</v>
      </c>
      <c r="B269" s="12" t="s">
        <v>251</v>
      </c>
      <c r="C269" s="133">
        <f t="shared" si="44"/>
        <v>0</v>
      </c>
      <c r="D269" s="147">
        <v>0</v>
      </c>
      <c r="E269" s="154">
        <f t="shared" si="46"/>
        <v>0</v>
      </c>
      <c r="F269" s="25">
        <v>0</v>
      </c>
      <c r="G269" s="26">
        <f t="shared" si="45"/>
        <v>0</v>
      </c>
      <c r="H269" s="27" t="s">
        <v>523</v>
      </c>
      <c r="I269" s="53"/>
      <c r="J269" s="6"/>
      <c r="K269" s="6"/>
      <c r="L269" s="22">
        <v>0.04</v>
      </c>
    </row>
    <row r="270" spans="1:12">
      <c r="A270" s="166" t="s">
        <v>252</v>
      </c>
      <c r="B270" s="12" t="s">
        <v>253</v>
      </c>
      <c r="C270" s="133">
        <f t="shared" si="44"/>
        <v>0</v>
      </c>
      <c r="D270" s="147">
        <v>0</v>
      </c>
      <c r="E270" s="154">
        <f t="shared" si="46"/>
        <v>0</v>
      </c>
      <c r="F270" s="25">
        <v>0</v>
      </c>
      <c r="G270" s="26">
        <f t="shared" si="45"/>
        <v>0</v>
      </c>
      <c r="H270" s="27" t="s">
        <v>523</v>
      </c>
      <c r="I270" s="27"/>
      <c r="J270" s="6"/>
      <c r="K270" s="6"/>
      <c r="L270" s="22">
        <v>0.04</v>
      </c>
    </row>
    <row r="271" spans="1:12">
      <c r="A271" s="166" t="s">
        <v>254</v>
      </c>
      <c r="B271" s="12" t="s">
        <v>255</v>
      </c>
      <c r="C271" s="133">
        <f t="shared" si="44"/>
        <v>0</v>
      </c>
      <c r="D271" s="147">
        <v>0</v>
      </c>
      <c r="E271" s="154">
        <f t="shared" si="46"/>
        <v>0</v>
      </c>
      <c r="F271" s="25">
        <v>0</v>
      </c>
      <c r="G271" s="26">
        <f t="shared" si="45"/>
        <v>0</v>
      </c>
      <c r="H271" s="27" t="s">
        <v>523</v>
      </c>
      <c r="I271" s="27"/>
      <c r="J271" s="6"/>
      <c r="K271" s="6"/>
      <c r="L271" s="22">
        <v>0.04</v>
      </c>
    </row>
    <row r="272" spans="1:12">
      <c r="A272" s="166" t="s">
        <v>256</v>
      </c>
      <c r="B272" s="12" t="s">
        <v>257</v>
      </c>
      <c r="C272" s="133">
        <f t="shared" si="44"/>
        <v>0</v>
      </c>
      <c r="D272" s="147">
        <v>0</v>
      </c>
      <c r="E272" s="154">
        <f t="shared" si="46"/>
        <v>0</v>
      </c>
      <c r="F272" s="25">
        <v>0</v>
      </c>
      <c r="G272" s="26">
        <f t="shared" si="45"/>
        <v>0</v>
      </c>
      <c r="H272" s="27" t="s">
        <v>523</v>
      </c>
      <c r="I272" s="27"/>
      <c r="J272" s="6"/>
      <c r="K272" s="6"/>
      <c r="L272" s="22">
        <v>0.04</v>
      </c>
    </row>
    <row r="273" spans="1:12">
      <c r="A273" s="166" t="s">
        <v>258</v>
      </c>
      <c r="B273" s="12" t="s">
        <v>259</v>
      </c>
      <c r="C273" s="133">
        <f t="shared" si="44"/>
        <v>0</v>
      </c>
      <c r="D273" s="147">
        <v>0</v>
      </c>
      <c r="E273" s="154">
        <f t="shared" si="46"/>
        <v>0</v>
      </c>
      <c r="F273" s="25">
        <v>0</v>
      </c>
      <c r="G273" s="26">
        <f t="shared" si="45"/>
        <v>0</v>
      </c>
      <c r="H273" s="27" t="s">
        <v>523</v>
      </c>
      <c r="I273" s="27"/>
      <c r="J273" s="6"/>
      <c r="K273" s="6"/>
      <c r="L273" s="22">
        <v>0.04</v>
      </c>
    </row>
    <row r="274" spans="1:12">
      <c r="A274" s="166" t="s">
        <v>260</v>
      </c>
      <c r="B274" s="12" t="s">
        <v>232</v>
      </c>
      <c r="C274" s="133">
        <f t="shared" si="44"/>
        <v>0</v>
      </c>
      <c r="D274" s="147">
        <v>0</v>
      </c>
      <c r="E274" s="154">
        <f t="shared" si="46"/>
        <v>0</v>
      </c>
      <c r="F274" s="25">
        <v>0</v>
      </c>
      <c r="G274" s="26">
        <f t="shared" ref="G274:G289" si="47">D274*F274</f>
        <v>0</v>
      </c>
      <c r="H274" s="27" t="s">
        <v>597</v>
      </c>
      <c r="I274" s="27"/>
      <c r="J274" s="6"/>
      <c r="K274" s="6"/>
      <c r="L274" s="22">
        <v>0.04</v>
      </c>
    </row>
    <row r="275" spans="1:12">
      <c r="A275" s="166" t="s">
        <v>261</v>
      </c>
      <c r="B275" s="12"/>
      <c r="C275" s="133">
        <f t="shared" si="44"/>
        <v>0</v>
      </c>
      <c r="D275" s="147">
        <v>0</v>
      </c>
      <c r="E275" s="154">
        <f t="shared" si="46"/>
        <v>0</v>
      </c>
      <c r="F275" s="25">
        <v>0</v>
      </c>
      <c r="G275" s="26">
        <f t="shared" si="47"/>
        <v>0</v>
      </c>
      <c r="H275" s="27" t="s">
        <v>523</v>
      </c>
      <c r="I275" s="27"/>
      <c r="J275" s="6"/>
      <c r="K275" s="6"/>
      <c r="L275" s="22">
        <v>0.04</v>
      </c>
    </row>
    <row r="276" spans="1:12">
      <c r="A276" s="166" t="s">
        <v>262</v>
      </c>
      <c r="B276" s="12" t="s">
        <v>263</v>
      </c>
      <c r="C276" s="133">
        <f t="shared" si="44"/>
        <v>0</v>
      </c>
      <c r="D276" s="147">
        <v>0</v>
      </c>
      <c r="E276" s="154">
        <f t="shared" si="46"/>
        <v>0</v>
      </c>
      <c r="F276" s="25">
        <v>0</v>
      </c>
      <c r="G276" s="26">
        <f t="shared" si="47"/>
        <v>0</v>
      </c>
      <c r="H276" s="27" t="s">
        <v>523</v>
      </c>
      <c r="I276" s="27"/>
      <c r="J276" s="6"/>
      <c r="K276" s="6"/>
      <c r="L276" s="22">
        <v>0.04</v>
      </c>
    </row>
    <row r="277" spans="1:12">
      <c r="A277" s="166" t="s">
        <v>264</v>
      </c>
      <c r="B277" s="12" t="s">
        <v>265</v>
      </c>
      <c r="C277" s="133">
        <f t="shared" si="44"/>
        <v>0</v>
      </c>
      <c r="D277" s="147">
        <v>0</v>
      </c>
      <c r="E277" s="154">
        <f t="shared" si="46"/>
        <v>0</v>
      </c>
      <c r="F277" s="25">
        <v>0</v>
      </c>
      <c r="G277" s="26">
        <f t="shared" si="47"/>
        <v>0</v>
      </c>
      <c r="H277" s="27" t="s">
        <v>426</v>
      </c>
      <c r="I277" s="27"/>
      <c r="J277" s="6"/>
      <c r="K277" s="6"/>
      <c r="L277" s="22">
        <v>0.04</v>
      </c>
    </row>
    <row r="278" spans="1:12">
      <c r="A278" s="166" t="s">
        <v>266</v>
      </c>
      <c r="B278" s="12" t="s">
        <v>267</v>
      </c>
      <c r="C278" s="133">
        <f t="shared" si="44"/>
        <v>0</v>
      </c>
      <c r="D278" s="147">
        <v>0</v>
      </c>
      <c r="E278" s="154">
        <f t="shared" si="46"/>
        <v>0</v>
      </c>
      <c r="F278" s="25">
        <v>0</v>
      </c>
      <c r="G278" s="26">
        <f t="shared" si="47"/>
        <v>0</v>
      </c>
      <c r="H278" s="27" t="s">
        <v>523</v>
      </c>
      <c r="I278" s="27"/>
      <c r="J278" s="44"/>
      <c r="K278" s="6"/>
      <c r="L278" s="22">
        <v>0.04</v>
      </c>
    </row>
    <row r="279" spans="1:12">
      <c r="A279" s="166" t="s">
        <v>268</v>
      </c>
      <c r="B279" s="12" t="s">
        <v>269</v>
      </c>
      <c r="C279" s="133">
        <f t="shared" si="44"/>
        <v>0</v>
      </c>
      <c r="D279" s="147">
        <v>0</v>
      </c>
      <c r="E279" s="154">
        <f t="shared" si="46"/>
        <v>0</v>
      </c>
      <c r="F279" s="25">
        <v>0</v>
      </c>
      <c r="G279" s="26">
        <f t="shared" si="47"/>
        <v>0</v>
      </c>
      <c r="H279" s="27" t="s">
        <v>270</v>
      </c>
      <c r="I279" s="27"/>
      <c r="J279" s="44"/>
      <c r="K279" s="6"/>
      <c r="L279" s="22">
        <v>0.04</v>
      </c>
    </row>
    <row r="280" spans="1:12">
      <c r="A280" s="166" t="s">
        <v>271</v>
      </c>
      <c r="B280" s="12" t="s">
        <v>272</v>
      </c>
      <c r="C280" s="133">
        <f t="shared" si="44"/>
        <v>0</v>
      </c>
      <c r="D280" s="147">
        <v>0</v>
      </c>
      <c r="E280" s="154">
        <f t="shared" si="46"/>
        <v>0</v>
      </c>
      <c r="F280" s="25">
        <v>0</v>
      </c>
      <c r="G280" s="26">
        <f t="shared" si="47"/>
        <v>0</v>
      </c>
      <c r="H280" s="27" t="s">
        <v>523</v>
      </c>
      <c r="I280" s="27"/>
      <c r="J280" s="6"/>
      <c r="K280" s="6"/>
      <c r="L280" s="22">
        <v>0.04</v>
      </c>
    </row>
    <row r="281" spans="1:12">
      <c r="A281" s="166" t="s">
        <v>273</v>
      </c>
      <c r="B281" s="12" t="s">
        <v>274</v>
      </c>
      <c r="C281" s="133">
        <f t="shared" si="44"/>
        <v>0</v>
      </c>
      <c r="D281" s="147">
        <v>0</v>
      </c>
      <c r="E281" s="154">
        <f t="shared" ref="E281:E288" si="48">C281-D281</f>
        <v>0</v>
      </c>
      <c r="F281" s="25">
        <v>0</v>
      </c>
      <c r="G281" s="26">
        <f t="shared" si="47"/>
        <v>0</v>
      </c>
      <c r="H281" s="27" t="s">
        <v>523</v>
      </c>
      <c r="I281" s="27"/>
      <c r="J281" s="6"/>
      <c r="K281" s="6"/>
      <c r="L281" s="22">
        <v>0.04</v>
      </c>
    </row>
    <row r="282" spans="1:12">
      <c r="A282" s="166" t="s">
        <v>275</v>
      </c>
      <c r="B282" s="12" t="s">
        <v>276</v>
      </c>
      <c r="C282" s="133">
        <f t="shared" si="44"/>
        <v>0</v>
      </c>
      <c r="D282" s="147">
        <v>0</v>
      </c>
      <c r="E282" s="154">
        <f t="shared" si="48"/>
        <v>0</v>
      </c>
      <c r="F282" s="25">
        <v>0</v>
      </c>
      <c r="G282" s="26">
        <f t="shared" si="47"/>
        <v>0</v>
      </c>
      <c r="H282" s="27" t="s">
        <v>523</v>
      </c>
      <c r="I282" s="27"/>
      <c r="J282" s="6"/>
      <c r="K282" s="6"/>
      <c r="L282" s="22">
        <v>0.04</v>
      </c>
    </row>
    <row r="283" spans="1:12">
      <c r="A283" s="166" t="s">
        <v>277</v>
      </c>
      <c r="B283" s="12" t="s">
        <v>278</v>
      </c>
      <c r="C283" s="133">
        <f t="shared" si="44"/>
        <v>0</v>
      </c>
      <c r="D283" s="147">
        <v>0</v>
      </c>
      <c r="E283" s="154">
        <f t="shared" si="48"/>
        <v>0</v>
      </c>
      <c r="F283" s="25">
        <v>0</v>
      </c>
      <c r="G283" s="26">
        <f t="shared" si="47"/>
        <v>0</v>
      </c>
      <c r="H283" s="27" t="s">
        <v>523</v>
      </c>
      <c r="I283" s="27"/>
      <c r="J283" s="6"/>
      <c r="K283" s="6"/>
      <c r="L283" s="22">
        <v>0.04</v>
      </c>
    </row>
    <row r="284" spans="1:12">
      <c r="A284" s="166" t="s">
        <v>279</v>
      </c>
      <c r="B284" s="12" t="s">
        <v>280</v>
      </c>
      <c r="C284" s="133">
        <f t="shared" si="44"/>
        <v>0</v>
      </c>
      <c r="D284" s="147">
        <v>0</v>
      </c>
      <c r="E284" s="154">
        <f t="shared" si="48"/>
        <v>0</v>
      </c>
      <c r="F284" s="25">
        <v>0</v>
      </c>
      <c r="G284" s="26">
        <f t="shared" si="47"/>
        <v>0</v>
      </c>
      <c r="H284" s="27" t="s">
        <v>523</v>
      </c>
      <c r="I284" s="27"/>
      <c r="J284" s="6"/>
      <c r="K284" s="6"/>
      <c r="L284" s="22">
        <v>0.04</v>
      </c>
    </row>
    <row r="285" spans="1:12">
      <c r="A285" s="166" t="s">
        <v>281</v>
      </c>
      <c r="B285" s="12" t="s">
        <v>282</v>
      </c>
      <c r="C285" s="133">
        <f t="shared" si="44"/>
        <v>0</v>
      </c>
      <c r="D285" s="147">
        <v>0</v>
      </c>
      <c r="E285" s="154">
        <f t="shared" si="48"/>
        <v>0</v>
      </c>
      <c r="F285" s="25">
        <v>0</v>
      </c>
      <c r="G285" s="26">
        <f t="shared" si="47"/>
        <v>0</v>
      </c>
      <c r="H285" s="27" t="s">
        <v>523</v>
      </c>
      <c r="I285" s="27"/>
      <c r="J285" s="6"/>
      <c r="K285" s="6"/>
      <c r="L285" s="22">
        <v>0.04</v>
      </c>
    </row>
    <row r="286" spans="1:12">
      <c r="A286" s="166" t="s">
        <v>283</v>
      </c>
      <c r="B286" s="12" t="s">
        <v>282</v>
      </c>
      <c r="C286" s="133">
        <f t="shared" si="44"/>
        <v>0</v>
      </c>
      <c r="D286" s="147">
        <v>0</v>
      </c>
      <c r="E286" s="154">
        <f t="shared" si="48"/>
        <v>0</v>
      </c>
      <c r="F286" s="25">
        <v>0</v>
      </c>
      <c r="G286" s="26">
        <f t="shared" si="47"/>
        <v>0</v>
      </c>
      <c r="H286" s="27" t="s">
        <v>523</v>
      </c>
      <c r="I286" s="27"/>
      <c r="J286" s="6"/>
      <c r="K286" s="6"/>
      <c r="L286" s="22">
        <v>0.04</v>
      </c>
    </row>
    <row r="287" spans="1:12">
      <c r="A287" s="166" t="s">
        <v>284</v>
      </c>
      <c r="B287" s="12" t="s">
        <v>285</v>
      </c>
      <c r="C287" s="133">
        <f t="shared" si="44"/>
        <v>0</v>
      </c>
      <c r="D287" s="147">
        <v>0</v>
      </c>
      <c r="E287" s="154">
        <f t="shared" si="48"/>
        <v>0</v>
      </c>
      <c r="F287" s="25">
        <v>0</v>
      </c>
      <c r="G287" s="26">
        <f t="shared" si="47"/>
        <v>0</v>
      </c>
      <c r="H287" s="27" t="s">
        <v>523</v>
      </c>
      <c r="I287" s="27"/>
      <c r="J287" s="6"/>
      <c r="K287" s="6"/>
      <c r="L287" s="22">
        <v>0.04</v>
      </c>
    </row>
    <row r="288" spans="1:12">
      <c r="A288" s="166" t="s">
        <v>286</v>
      </c>
      <c r="B288" s="12" t="s">
        <v>393</v>
      </c>
      <c r="C288" s="133">
        <f t="shared" si="44"/>
        <v>0</v>
      </c>
      <c r="D288" s="147">
        <v>0</v>
      </c>
      <c r="E288" s="154">
        <f t="shared" si="48"/>
        <v>0</v>
      </c>
      <c r="F288" s="25">
        <v>0</v>
      </c>
      <c r="G288" s="26">
        <f t="shared" si="47"/>
        <v>0</v>
      </c>
      <c r="H288" s="27" t="s">
        <v>523</v>
      </c>
      <c r="I288" s="27"/>
      <c r="J288" s="6"/>
      <c r="K288" s="6"/>
      <c r="L288" s="22">
        <v>0.04</v>
      </c>
    </row>
    <row r="289" spans="1:12">
      <c r="A289" s="166" t="s">
        <v>287</v>
      </c>
      <c r="B289" s="12" t="s">
        <v>263</v>
      </c>
      <c r="C289" s="133">
        <f t="shared" si="44"/>
        <v>0</v>
      </c>
      <c r="D289" s="147">
        <v>0</v>
      </c>
      <c r="E289" s="154">
        <f t="shared" ref="E289:E294" si="49">C289-D289</f>
        <v>0</v>
      </c>
      <c r="F289" s="25">
        <v>0</v>
      </c>
      <c r="G289" s="26">
        <f t="shared" si="47"/>
        <v>0</v>
      </c>
      <c r="H289" s="27" t="s">
        <v>523</v>
      </c>
      <c r="I289" s="27"/>
      <c r="J289" s="6"/>
      <c r="K289" s="6"/>
      <c r="L289" s="22">
        <v>0.04</v>
      </c>
    </row>
    <row r="290" spans="1:12">
      <c r="A290" s="166" t="s">
        <v>288</v>
      </c>
      <c r="B290" s="12" t="s">
        <v>289</v>
      </c>
      <c r="C290" s="133">
        <f t="shared" si="44"/>
        <v>0</v>
      </c>
      <c r="D290" s="147">
        <v>0</v>
      </c>
      <c r="E290" s="154">
        <f t="shared" si="49"/>
        <v>0</v>
      </c>
      <c r="F290" s="25">
        <v>0</v>
      </c>
      <c r="G290" s="26">
        <f>D290*F290</f>
        <v>0</v>
      </c>
      <c r="H290" s="27" t="s">
        <v>523</v>
      </c>
      <c r="I290" s="27"/>
      <c r="J290" s="6"/>
      <c r="K290" s="6"/>
      <c r="L290" s="22">
        <v>1</v>
      </c>
    </row>
    <row r="291" spans="1:12">
      <c r="A291" s="166" t="s">
        <v>290</v>
      </c>
      <c r="B291" s="12" t="s">
        <v>246</v>
      </c>
      <c r="C291" s="133">
        <f t="shared" si="44"/>
        <v>0</v>
      </c>
      <c r="D291" s="147">
        <v>0</v>
      </c>
      <c r="E291" s="154">
        <f t="shared" si="49"/>
        <v>0</v>
      </c>
      <c r="F291" s="25">
        <v>0</v>
      </c>
      <c r="G291" s="26">
        <f>D291*F291</f>
        <v>0</v>
      </c>
      <c r="H291" s="27" t="s">
        <v>523</v>
      </c>
      <c r="I291" s="27"/>
      <c r="J291" s="6"/>
      <c r="K291" s="6"/>
      <c r="L291" s="22">
        <v>0.04</v>
      </c>
    </row>
    <row r="292" spans="1:12">
      <c r="A292" s="166" t="s">
        <v>291</v>
      </c>
      <c r="B292" s="12" t="s">
        <v>292</v>
      </c>
      <c r="C292" s="133">
        <f t="shared" si="44"/>
        <v>0</v>
      </c>
      <c r="D292" s="147">
        <v>0</v>
      </c>
      <c r="E292" s="154">
        <f t="shared" si="49"/>
        <v>0</v>
      </c>
      <c r="F292" s="25">
        <v>0</v>
      </c>
      <c r="G292" s="26">
        <f>D292*F292</f>
        <v>0</v>
      </c>
      <c r="H292" s="27" t="s">
        <v>523</v>
      </c>
      <c r="I292" s="27"/>
      <c r="J292" s="6"/>
      <c r="K292" s="6"/>
      <c r="L292" s="22">
        <v>0.04</v>
      </c>
    </row>
    <row r="293" spans="1:12">
      <c r="A293" s="166" t="s">
        <v>529</v>
      </c>
      <c r="B293" s="12"/>
      <c r="C293" s="133">
        <f t="shared" si="44"/>
        <v>0</v>
      </c>
      <c r="D293" s="147">
        <v>0</v>
      </c>
      <c r="E293" s="154">
        <f t="shared" si="49"/>
        <v>0</v>
      </c>
      <c r="F293" s="25">
        <v>0</v>
      </c>
      <c r="G293" s="26">
        <f>D293*F293</f>
        <v>0</v>
      </c>
      <c r="H293" s="27"/>
      <c r="I293" s="27"/>
      <c r="J293" s="6"/>
      <c r="K293" s="6"/>
      <c r="L293" s="30"/>
    </row>
    <row r="294" spans="1:12">
      <c r="A294" s="166" t="s">
        <v>529</v>
      </c>
      <c r="B294" s="12"/>
      <c r="C294" s="133">
        <f t="shared" si="44"/>
        <v>0</v>
      </c>
      <c r="D294" s="147">
        <v>0</v>
      </c>
      <c r="E294" s="154">
        <f t="shared" si="49"/>
        <v>0</v>
      </c>
      <c r="F294" s="25">
        <v>0</v>
      </c>
      <c r="G294" s="26">
        <f>D294*F294</f>
        <v>0</v>
      </c>
      <c r="H294" s="27"/>
      <c r="I294" s="27"/>
      <c r="J294" s="6"/>
      <c r="K294" s="6"/>
      <c r="L294" s="30"/>
    </row>
    <row r="295" spans="1:12">
      <c r="B295" s="34"/>
      <c r="C295" s="134"/>
      <c r="D295" s="148"/>
      <c r="E295" s="155"/>
      <c r="F295" s="36"/>
      <c r="G295" s="6"/>
      <c r="H295" s="6"/>
      <c r="I295" s="6"/>
      <c r="J295" s="6"/>
      <c r="K295" s="6"/>
      <c r="L295" s="37"/>
    </row>
    <row r="296" spans="1:12" ht="16">
      <c r="A296" s="72" t="s">
        <v>293</v>
      </c>
    </row>
    <row r="297" spans="1:12">
      <c r="A297" s="165" t="s">
        <v>294</v>
      </c>
      <c r="B297" s="12" t="s">
        <v>295</v>
      </c>
      <c r="C297" s="133">
        <f t="shared" ref="C297:C303" si="50">L297*$C$525*$B$528</f>
        <v>0</v>
      </c>
      <c r="D297" s="147">
        <v>0</v>
      </c>
      <c r="E297" s="154">
        <f t="shared" ref="E297:E303" si="51">C297-D297</f>
        <v>0</v>
      </c>
      <c r="F297" s="25">
        <v>0</v>
      </c>
      <c r="G297" s="26">
        <f t="shared" ref="G297:G303" si="52">D297*F297</f>
        <v>0</v>
      </c>
      <c r="H297" s="27" t="s">
        <v>580</v>
      </c>
      <c r="I297" s="6"/>
      <c r="J297" s="6"/>
      <c r="K297" s="6"/>
      <c r="L297" s="22">
        <v>0.04</v>
      </c>
    </row>
    <row r="298" spans="1:12">
      <c r="A298" s="166" t="s">
        <v>296</v>
      </c>
      <c r="B298" s="74" t="s">
        <v>297</v>
      </c>
      <c r="C298" s="133">
        <f t="shared" si="50"/>
        <v>0</v>
      </c>
      <c r="D298" s="147">
        <v>0</v>
      </c>
      <c r="E298" s="154">
        <f t="shared" si="51"/>
        <v>0</v>
      </c>
      <c r="F298" s="25">
        <v>0</v>
      </c>
      <c r="G298" s="26">
        <f t="shared" si="52"/>
        <v>0</v>
      </c>
      <c r="H298" s="27" t="s">
        <v>580</v>
      </c>
      <c r="I298" s="77"/>
      <c r="J298" s="78"/>
      <c r="K298" s="79"/>
      <c r="L298" s="22">
        <v>0.04</v>
      </c>
    </row>
    <row r="299" spans="1:12">
      <c r="A299" s="165" t="s">
        <v>458</v>
      </c>
      <c r="B299" s="12" t="s">
        <v>295</v>
      </c>
      <c r="C299" s="133">
        <f t="shared" si="50"/>
        <v>0</v>
      </c>
      <c r="D299" s="147">
        <v>0</v>
      </c>
      <c r="E299" s="154">
        <f t="shared" si="51"/>
        <v>0</v>
      </c>
      <c r="F299" s="25">
        <v>0</v>
      </c>
      <c r="G299" s="26">
        <f t="shared" si="52"/>
        <v>0</v>
      </c>
      <c r="H299" s="27" t="s">
        <v>580</v>
      </c>
      <c r="I299" s="6"/>
      <c r="J299" s="6"/>
      <c r="K299" s="6"/>
      <c r="L299" s="22">
        <v>0.04</v>
      </c>
    </row>
    <row r="300" spans="1:12">
      <c r="A300" s="165" t="s">
        <v>459</v>
      </c>
      <c r="B300" s="12" t="s">
        <v>295</v>
      </c>
      <c r="C300" s="133">
        <f t="shared" si="50"/>
        <v>0</v>
      </c>
      <c r="D300" s="147">
        <v>0</v>
      </c>
      <c r="E300" s="154">
        <f t="shared" si="51"/>
        <v>0</v>
      </c>
      <c r="F300" s="25">
        <v>0</v>
      </c>
      <c r="G300" s="26">
        <f t="shared" si="52"/>
        <v>0</v>
      </c>
      <c r="H300" s="27" t="s">
        <v>580</v>
      </c>
      <c r="I300" s="6"/>
      <c r="J300" s="6"/>
      <c r="K300" s="6"/>
      <c r="L300" s="22">
        <v>0.04</v>
      </c>
    </row>
    <row r="301" spans="1:12">
      <c r="A301" s="166" t="s">
        <v>460</v>
      </c>
      <c r="B301" s="12" t="s">
        <v>295</v>
      </c>
      <c r="C301" s="133">
        <f t="shared" si="50"/>
        <v>0</v>
      </c>
      <c r="D301" s="147">
        <v>0</v>
      </c>
      <c r="E301" s="154">
        <f t="shared" si="51"/>
        <v>0</v>
      </c>
      <c r="F301" s="25">
        <v>0</v>
      </c>
      <c r="G301" s="26">
        <f t="shared" si="52"/>
        <v>0</v>
      </c>
      <c r="H301" s="65" t="s">
        <v>523</v>
      </c>
      <c r="I301" s="29"/>
      <c r="J301" s="44"/>
      <c r="K301" s="6"/>
      <c r="L301" s="22">
        <v>7.6999999999999999E-2</v>
      </c>
    </row>
    <row r="302" spans="1:12">
      <c r="A302" s="166" t="s">
        <v>529</v>
      </c>
      <c r="B302" s="12"/>
      <c r="C302" s="133">
        <f t="shared" si="50"/>
        <v>0</v>
      </c>
      <c r="D302" s="147">
        <v>0</v>
      </c>
      <c r="E302" s="154">
        <f t="shared" si="51"/>
        <v>0</v>
      </c>
      <c r="F302" s="25">
        <v>0</v>
      </c>
      <c r="G302" s="26">
        <f t="shared" si="52"/>
        <v>0</v>
      </c>
      <c r="H302" s="65"/>
      <c r="I302" s="29"/>
      <c r="J302" s="44"/>
      <c r="K302" s="6"/>
      <c r="L302" s="30"/>
    </row>
    <row r="303" spans="1:12">
      <c r="A303" s="166" t="s">
        <v>529</v>
      </c>
      <c r="B303" s="12"/>
      <c r="C303" s="133">
        <f t="shared" si="50"/>
        <v>0</v>
      </c>
      <c r="D303" s="147">
        <v>0</v>
      </c>
      <c r="E303" s="154">
        <f t="shared" si="51"/>
        <v>0</v>
      </c>
      <c r="F303" s="25">
        <v>0</v>
      </c>
      <c r="G303" s="26">
        <f t="shared" si="52"/>
        <v>0</v>
      </c>
      <c r="H303" s="65"/>
      <c r="I303" s="29"/>
      <c r="J303" s="44"/>
      <c r="K303" s="6"/>
      <c r="L303" s="30"/>
    </row>
    <row r="304" spans="1:12">
      <c r="A304" s="39"/>
      <c r="B304" s="12"/>
      <c r="C304" s="133"/>
      <c r="D304" s="147"/>
      <c r="E304" s="154"/>
      <c r="F304" s="25"/>
      <c r="G304" s="26"/>
      <c r="H304" s="65"/>
      <c r="I304" s="29"/>
      <c r="J304" s="44"/>
      <c r="K304" s="6"/>
      <c r="L304" s="30"/>
    </row>
    <row r="305" spans="1:12" ht="18">
      <c r="A305" s="58" t="s">
        <v>461</v>
      </c>
      <c r="B305" s="12"/>
      <c r="C305" s="133"/>
      <c r="D305" s="147"/>
      <c r="E305" s="154"/>
      <c r="F305" s="25"/>
      <c r="G305" s="26"/>
      <c r="H305" s="65"/>
      <c r="I305" s="29"/>
      <c r="J305" s="44"/>
      <c r="K305" s="6"/>
      <c r="L305" s="30"/>
    </row>
    <row r="306" spans="1:12">
      <c r="B306" s="34"/>
      <c r="C306" s="134"/>
      <c r="D306" s="148"/>
      <c r="E306" s="155"/>
      <c r="F306" s="36"/>
      <c r="G306" s="6"/>
      <c r="H306" s="6"/>
      <c r="I306" s="6"/>
      <c r="J306" s="6"/>
      <c r="K306" s="6"/>
      <c r="L306" s="37"/>
    </row>
    <row r="307" spans="1:12" ht="16">
      <c r="A307" s="87" t="s">
        <v>462</v>
      </c>
    </row>
    <row r="308" spans="1:12">
      <c r="A308" s="58" t="s">
        <v>463</v>
      </c>
      <c r="B308" s="12" t="s">
        <v>518</v>
      </c>
      <c r="C308" s="133">
        <f t="shared" ref="C308:C322" si="53">L308*$C$525*$B$528</f>
        <v>0</v>
      </c>
      <c r="D308" s="147">
        <v>0</v>
      </c>
      <c r="E308" s="154">
        <f t="shared" ref="E308:E315" si="54">C308-D308</f>
        <v>0</v>
      </c>
      <c r="F308" s="25">
        <v>0</v>
      </c>
      <c r="G308" s="26">
        <f t="shared" ref="G308:G322" si="55">D308*F308</f>
        <v>0</v>
      </c>
      <c r="H308" s="27" t="s">
        <v>464</v>
      </c>
      <c r="I308" s="29"/>
      <c r="J308" s="6"/>
      <c r="K308" s="6"/>
      <c r="L308" s="22">
        <v>0.15</v>
      </c>
    </row>
    <row r="309" spans="1:12">
      <c r="A309" s="58" t="s">
        <v>465</v>
      </c>
      <c r="B309" s="12" t="s">
        <v>466</v>
      </c>
      <c r="C309" s="133">
        <f t="shared" si="53"/>
        <v>0</v>
      </c>
      <c r="D309" s="147">
        <v>0</v>
      </c>
      <c r="E309" s="154">
        <f t="shared" si="54"/>
        <v>0</v>
      </c>
      <c r="F309" s="25">
        <v>0</v>
      </c>
      <c r="G309" s="26">
        <f t="shared" si="55"/>
        <v>0</v>
      </c>
      <c r="H309" s="27" t="s">
        <v>523</v>
      </c>
      <c r="I309" s="29"/>
      <c r="J309" s="6"/>
      <c r="K309" s="6"/>
      <c r="L309" s="22">
        <v>7.6999999999999999E-2</v>
      </c>
    </row>
    <row r="310" spans="1:12">
      <c r="A310" s="58" t="s">
        <v>467</v>
      </c>
      <c r="B310" s="12" t="s">
        <v>468</v>
      </c>
      <c r="C310" s="133">
        <f t="shared" si="53"/>
        <v>0</v>
      </c>
      <c r="D310" s="147">
        <v>0</v>
      </c>
      <c r="E310" s="154">
        <f t="shared" si="54"/>
        <v>0</v>
      </c>
      <c r="F310" s="25">
        <v>0</v>
      </c>
      <c r="G310" s="26">
        <f t="shared" si="55"/>
        <v>0</v>
      </c>
      <c r="H310" s="27" t="s">
        <v>523</v>
      </c>
      <c r="I310" s="29"/>
      <c r="J310" s="6"/>
      <c r="K310" s="6"/>
      <c r="L310" s="30">
        <v>0.192</v>
      </c>
    </row>
    <row r="311" spans="1:12">
      <c r="A311" s="58" t="s">
        <v>469</v>
      </c>
      <c r="B311" s="12" t="s">
        <v>470</v>
      </c>
      <c r="C311" s="133">
        <f t="shared" si="53"/>
        <v>0</v>
      </c>
      <c r="D311" s="147">
        <v>0</v>
      </c>
      <c r="E311" s="154">
        <f t="shared" si="54"/>
        <v>0</v>
      </c>
      <c r="F311" s="25">
        <v>0</v>
      </c>
      <c r="G311" s="26">
        <f t="shared" si="55"/>
        <v>0</v>
      </c>
      <c r="H311" s="27" t="s">
        <v>523</v>
      </c>
      <c r="I311" s="57"/>
      <c r="J311" s="6"/>
      <c r="K311" s="6"/>
      <c r="L311" s="30">
        <v>0.192</v>
      </c>
    </row>
    <row r="312" spans="1:12">
      <c r="A312" s="58" t="s">
        <v>471</v>
      </c>
      <c r="B312" s="12" t="s">
        <v>541</v>
      </c>
      <c r="C312" s="133">
        <f t="shared" si="53"/>
        <v>0</v>
      </c>
      <c r="D312" s="147">
        <v>0</v>
      </c>
      <c r="E312" s="154">
        <f t="shared" si="54"/>
        <v>0</v>
      </c>
      <c r="F312" s="25">
        <v>0</v>
      </c>
      <c r="G312" s="26">
        <f t="shared" si="55"/>
        <v>0</v>
      </c>
      <c r="H312" s="27" t="s">
        <v>523</v>
      </c>
      <c r="I312" s="29"/>
      <c r="J312" s="6"/>
      <c r="K312" s="6"/>
      <c r="L312" s="22">
        <v>7.6999999999999999E-2</v>
      </c>
    </row>
    <row r="313" spans="1:12">
      <c r="A313" s="58" t="s">
        <v>472</v>
      </c>
      <c r="B313" s="12" t="s">
        <v>473</v>
      </c>
      <c r="C313" s="133">
        <f t="shared" si="53"/>
        <v>0</v>
      </c>
      <c r="D313" s="147">
        <v>0</v>
      </c>
      <c r="E313" s="154">
        <f t="shared" si="54"/>
        <v>0</v>
      </c>
      <c r="F313" s="25">
        <v>0</v>
      </c>
      <c r="G313" s="26">
        <f t="shared" si="55"/>
        <v>0</v>
      </c>
      <c r="H313" s="27" t="s">
        <v>536</v>
      </c>
      <c r="I313" s="29"/>
      <c r="J313" s="6"/>
      <c r="K313" s="6"/>
      <c r="L313" s="22">
        <v>0.77</v>
      </c>
    </row>
    <row r="314" spans="1:12">
      <c r="A314" s="58" t="s">
        <v>474</v>
      </c>
      <c r="B314" s="12" t="s">
        <v>473</v>
      </c>
      <c r="C314" s="133">
        <f t="shared" si="53"/>
        <v>0</v>
      </c>
      <c r="D314" s="147">
        <v>0</v>
      </c>
      <c r="E314" s="154">
        <f t="shared" si="54"/>
        <v>0</v>
      </c>
      <c r="F314" s="25">
        <v>0</v>
      </c>
      <c r="G314" s="26">
        <f t="shared" si="55"/>
        <v>0</v>
      </c>
      <c r="H314" s="27" t="s">
        <v>575</v>
      </c>
      <c r="I314" s="29"/>
      <c r="J314" s="6"/>
      <c r="K314" s="6"/>
      <c r="L314" s="22">
        <v>0.77</v>
      </c>
    </row>
    <row r="315" spans="1:12">
      <c r="A315" s="58" t="s">
        <v>475</v>
      </c>
      <c r="B315" s="12" t="s">
        <v>476</v>
      </c>
      <c r="C315" s="133">
        <f t="shared" si="53"/>
        <v>0</v>
      </c>
      <c r="D315" s="147">
        <v>0</v>
      </c>
      <c r="E315" s="154">
        <f t="shared" si="54"/>
        <v>0</v>
      </c>
      <c r="F315" s="25">
        <v>0</v>
      </c>
      <c r="G315" s="26">
        <f t="shared" si="55"/>
        <v>0</v>
      </c>
      <c r="H315" s="27" t="s">
        <v>523</v>
      </c>
      <c r="I315" s="57"/>
      <c r="J315" s="6"/>
      <c r="K315" s="6"/>
      <c r="L315" s="22">
        <v>0.77</v>
      </c>
    </row>
    <row r="316" spans="1:12">
      <c r="A316" s="58" t="s">
        <v>477</v>
      </c>
      <c r="B316" s="12" t="s">
        <v>612</v>
      </c>
      <c r="C316" s="133">
        <f t="shared" si="53"/>
        <v>0</v>
      </c>
      <c r="D316" s="147">
        <v>0</v>
      </c>
      <c r="E316" s="154">
        <f t="shared" ref="E316:E322" si="56">C316-D316</f>
        <v>0</v>
      </c>
      <c r="F316" s="25">
        <v>0</v>
      </c>
      <c r="G316" s="26">
        <f t="shared" si="55"/>
        <v>0</v>
      </c>
      <c r="H316" s="27" t="s">
        <v>523</v>
      </c>
      <c r="I316" s="57"/>
      <c r="J316" s="6"/>
      <c r="K316" s="6"/>
      <c r="L316" s="22">
        <v>0.38500000000000001</v>
      </c>
    </row>
    <row r="317" spans="1:12">
      <c r="A317" s="58" t="s">
        <v>478</v>
      </c>
      <c r="B317" s="12" t="s">
        <v>571</v>
      </c>
      <c r="C317" s="133">
        <f t="shared" si="53"/>
        <v>0</v>
      </c>
      <c r="D317" s="147">
        <v>0</v>
      </c>
      <c r="E317" s="154">
        <f t="shared" si="56"/>
        <v>0</v>
      </c>
      <c r="F317" s="25">
        <v>0</v>
      </c>
      <c r="G317" s="26">
        <f t="shared" si="55"/>
        <v>0</v>
      </c>
      <c r="H317" s="27" t="s">
        <v>575</v>
      </c>
      <c r="I317" s="27"/>
      <c r="J317" s="6"/>
      <c r="K317" s="6"/>
      <c r="L317" s="30">
        <v>0.192</v>
      </c>
    </row>
    <row r="318" spans="1:12">
      <c r="A318" s="58" t="s">
        <v>479</v>
      </c>
      <c r="B318" s="12" t="s">
        <v>571</v>
      </c>
      <c r="C318" s="133">
        <f t="shared" si="53"/>
        <v>0</v>
      </c>
      <c r="D318" s="147">
        <v>0</v>
      </c>
      <c r="E318" s="154">
        <f t="shared" si="56"/>
        <v>0</v>
      </c>
      <c r="F318" s="25">
        <v>0</v>
      </c>
      <c r="G318" s="26">
        <f t="shared" si="55"/>
        <v>0</v>
      </c>
      <c r="H318" s="27" t="s">
        <v>444</v>
      </c>
      <c r="I318" s="27"/>
      <c r="J318" s="6"/>
      <c r="K318" s="6"/>
      <c r="L318" s="22">
        <v>0.04</v>
      </c>
    </row>
    <row r="319" spans="1:12">
      <c r="A319" s="58" t="s">
        <v>480</v>
      </c>
      <c r="B319" s="12" t="s">
        <v>571</v>
      </c>
      <c r="C319" s="133">
        <f t="shared" si="53"/>
        <v>0</v>
      </c>
      <c r="D319" s="147">
        <v>0</v>
      </c>
      <c r="E319" s="154">
        <f t="shared" si="56"/>
        <v>0</v>
      </c>
      <c r="F319" s="25">
        <v>0</v>
      </c>
      <c r="G319" s="26">
        <f t="shared" si="55"/>
        <v>0</v>
      </c>
      <c r="H319" s="27" t="s">
        <v>575</v>
      </c>
      <c r="I319" s="27"/>
      <c r="J319" s="6"/>
      <c r="K319" s="6"/>
      <c r="L319" s="30">
        <v>0.192</v>
      </c>
    </row>
    <row r="320" spans="1:12">
      <c r="A320" s="58" t="s">
        <v>304</v>
      </c>
      <c r="B320" s="12" t="s">
        <v>612</v>
      </c>
      <c r="C320" s="133">
        <f t="shared" si="53"/>
        <v>0</v>
      </c>
      <c r="D320" s="147">
        <v>0</v>
      </c>
      <c r="E320" s="154">
        <f t="shared" si="56"/>
        <v>0</v>
      </c>
      <c r="F320" s="25">
        <v>0</v>
      </c>
      <c r="G320" s="26">
        <f t="shared" si="55"/>
        <v>0</v>
      </c>
      <c r="H320" s="27" t="s">
        <v>525</v>
      </c>
      <c r="I320" s="27"/>
      <c r="J320" s="6"/>
      <c r="K320" s="6"/>
      <c r="L320" s="22">
        <v>7.04</v>
      </c>
    </row>
    <row r="321" spans="1:12">
      <c r="A321" s="62" t="s">
        <v>529</v>
      </c>
      <c r="B321" s="12"/>
      <c r="C321" s="133">
        <f t="shared" si="53"/>
        <v>0</v>
      </c>
      <c r="D321" s="147">
        <v>0</v>
      </c>
      <c r="E321" s="154">
        <f t="shared" si="56"/>
        <v>0</v>
      </c>
      <c r="F321" s="25">
        <v>0</v>
      </c>
      <c r="G321" s="26">
        <f t="shared" si="55"/>
        <v>0</v>
      </c>
      <c r="H321" s="27" t="s">
        <v>305</v>
      </c>
      <c r="I321" s="27"/>
      <c r="J321" s="6"/>
      <c r="K321" s="6"/>
      <c r="L321" s="22"/>
    </row>
    <row r="322" spans="1:12">
      <c r="A322" s="62" t="s">
        <v>529</v>
      </c>
      <c r="B322" s="12"/>
      <c r="C322" s="133">
        <f t="shared" si="53"/>
        <v>0</v>
      </c>
      <c r="D322" s="147">
        <v>0</v>
      </c>
      <c r="E322" s="154">
        <f t="shared" si="56"/>
        <v>0</v>
      </c>
      <c r="F322" s="25">
        <v>0</v>
      </c>
      <c r="G322" s="26">
        <f t="shared" si="55"/>
        <v>0</v>
      </c>
      <c r="H322" s="27" t="s">
        <v>305</v>
      </c>
      <c r="I322" s="27"/>
      <c r="J322" s="6"/>
      <c r="K322" s="6"/>
      <c r="L322" s="22"/>
    </row>
    <row r="323" spans="1:12">
      <c r="A323" s="58"/>
      <c r="B323" s="63"/>
      <c r="C323" s="133"/>
      <c r="D323" s="147"/>
      <c r="E323" s="154"/>
      <c r="F323" s="51"/>
      <c r="G323" s="26"/>
      <c r="H323" s="27"/>
      <c r="I323" s="95"/>
      <c r="J323" s="6"/>
      <c r="K323" s="6"/>
      <c r="L323" s="22"/>
    </row>
    <row r="324" spans="1:12" ht="16">
      <c r="A324" s="96" t="s">
        <v>306</v>
      </c>
    </row>
    <row r="325" spans="1:12">
      <c r="A325" s="58" t="s">
        <v>307</v>
      </c>
      <c r="B325" s="74" t="s">
        <v>452</v>
      </c>
      <c r="C325" s="133">
        <f t="shared" ref="C325:C330" si="57">L325*$C$525*$B$528</f>
        <v>0</v>
      </c>
      <c r="D325" s="147">
        <v>0</v>
      </c>
      <c r="E325" s="154">
        <f t="shared" ref="E325:E330" si="58">C325-D325</f>
        <v>0</v>
      </c>
      <c r="F325" s="25">
        <v>0</v>
      </c>
      <c r="G325" s="26">
        <f t="shared" ref="G325:G330" si="59">D325*F325</f>
        <v>0</v>
      </c>
      <c r="H325" s="27" t="s">
        <v>308</v>
      </c>
      <c r="I325" s="95"/>
      <c r="J325" s="6"/>
      <c r="K325" s="6"/>
      <c r="L325" s="22">
        <v>0.38500000000000001</v>
      </c>
    </row>
    <row r="326" spans="1:12">
      <c r="A326" s="58" t="s">
        <v>309</v>
      </c>
      <c r="B326" s="12" t="s">
        <v>571</v>
      </c>
      <c r="C326" s="133">
        <f t="shared" si="57"/>
        <v>0</v>
      </c>
      <c r="D326" s="147">
        <v>0</v>
      </c>
      <c r="E326" s="154">
        <f t="shared" si="58"/>
        <v>0</v>
      </c>
      <c r="F326" s="25">
        <v>0</v>
      </c>
      <c r="G326" s="26">
        <f t="shared" si="59"/>
        <v>0</v>
      </c>
      <c r="H326" s="27" t="s">
        <v>308</v>
      </c>
      <c r="I326" s="27"/>
      <c r="J326" s="6"/>
      <c r="K326" s="6"/>
      <c r="L326" s="22">
        <v>0.04</v>
      </c>
    </row>
    <row r="327" spans="1:12">
      <c r="A327" s="62" t="s">
        <v>310</v>
      </c>
      <c r="B327" s="63" t="s">
        <v>452</v>
      </c>
      <c r="C327" s="133">
        <f t="shared" si="57"/>
        <v>0</v>
      </c>
      <c r="D327" s="147">
        <v>0</v>
      </c>
      <c r="E327" s="154">
        <f t="shared" si="58"/>
        <v>0</v>
      </c>
      <c r="F327" s="25">
        <v>0</v>
      </c>
      <c r="G327" s="26">
        <f t="shared" si="59"/>
        <v>0</v>
      </c>
      <c r="H327" s="27" t="s">
        <v>311</v>
      </c>
      <c r="I327" s="95"/>
      <c r="J327" s="6"/>
      <c r="K327" s="6"/>
      <c r="L327" s="22">
        <v>0.38500000000000001</v>
      </c>
    </row>
    <row r="328" spans="1:12">
      <c r="A328" s="58" t="s">
        <v>312</v>
      </c>
      <c r="B328" s="12" t="s">
        <v>571</v>
      </c>
      <c r="C328" s="133">
        <f t="shared" si="57"/>
        <v>0</v>
      </c>
      <c r="D328" s="147">
        <v>0</v>
      </c>
      <c r="E328" s="154">
        <f t="shared" si="58"/>
        <v>0</v>
      </c>
      <c r="F328" s="25">
        <v>0</v>
      </c>
      <c r="G328" s="26">
        <f t="shared" si="59"/>
        <v>0</v>
      </c>
      <c r="H328" s="27" t="s">
        <v>311</v>
      </c>
      <c r="I328" s="27"/>
      <c r="J328" s="6"/>
      <c r="K328" s="6"/>
      <c r="L328" s="22">
        <v>0.04</v>
      </c>
    </row>
    <row r="329" spans="1:12">
      <c r="A329" s="62" t="s">
        <v>529</v>
      </c>
      <c r="B329" s="63" t="s">
        <v>452</v>
      </c>
      <c r="C329" s="133">
        <f t="shared" si="57"/>
        <v>0</v>
      </c>
      <c r="D329" s="147">
        <v>0</v>
      </c>
      <c r="E329" s="154">
        <f t="shared" si="58"/>
        <v>0</v>
      </c>
      <c r="F329" s="25">
        <v>0</v>
      </c>
      <c r="G329" s="26">
        <f t="shared" si="59"/>
        <v>0</v>
      </c>
      <c r="H329" s="27" t="s">
        <v>305</v>
      </c>
      <c r="I329" s="95"/>
      <c r="J329" s="6"/>
      <c r="K329" s="6"/>
      <c r="L329" s="30"/>
    </row>
    <row r="330" spans="1:12">
      <c r="A330" s="62" t="s">
        <v>529</v>
      </c>
      <c r="B330" s="63" t="s">
        <v>452</v>
      </c>
      <c r="C330" s="133">
        <f t="shared" si="57"/>
        <v>0</v>
      </c>
      <c r="D330" s="147">
        <v>0</v>
      </c>
      <c r="E330" s="154">
        <f t="shared" si="58"/>
        <v>0</v>
      </c>
      <c r="F330" s="25">
        <v>0</v>
      </c>
      <c r="G330" s="26">
        <f t="shared" si="59"/>
        <v>0</v>
      </c>
      <c r="H330" s="27" t="s">
        <v>305</v>
      </c>
      <c r="I330" s="95"/>
      <c r="J330" s="6"/>
      <c r="K330" s="6"/>
      <c r="L330" s="30"/>
    </row>
    <row r="331" spans="1:12">
      <c r="A331" s="62"/>
      <c r="B331" s="63"/>
      <c r="C331" s="133"/>
      <c r="D331" s="147"/>
      <c r="E331" s="154"/>
      <c r="F331" s="51"/>
      <c r="G331" s="26"/>
      <c r="H331" s="27"/>
      <c r="I331" s="95"/>
      <c r="J331" s="6"/>
      <c r="K331" s="6"/>
      <c r="L331" s="30"/>
    </row>
    <row r="332" spans="1:12" ht="18">
      <c r="A332" s="97" t="s">
        <v>313</v>
      </c>
      <c r="B332" s="63"/>
      <c r="C332" s="133"/>
      <c r="D332" s="147"/>
      <c r="E332" s="154"/>
      <c r="F332" s="51"/>
      <c r="G332" s="26"/>
      <c r="H332" s="27"/>
      <c r="I332" s="95"/>
      <c r="J332" s="6"/>
      <c r="K332" s="6"/>
      <c r="L332" s="30"/>
    </row>
    <row r="333" spans="1:12">
      <c r="B333" s="34"/>
      <c r="C333" s="134"/>
      <c r="D333" s="148"/>
      <c r="E333" s="155"/>
      <c r="F333" s="36"/>
      <c r="G333" s="6"/>
      <c r="H333" s="6"/>
      <c r="I333" s="6"/>
      <c r="J333" s="6"/>
      <c r="K333" s="6"/>
      <c r="L333" s="37"/>
    </row>
    <row r="334" spans="1:12" ht="16">
      <c r="A334" s="72" t="s">
        <v>314</v>
      </c>
    </row>
    <row r="335" spans="1:12">
      <c r="A335" s="98" t="s">
        <v>315</v>
      </c>
      <c r="B335" s="12" t="s">
        <v>364</v>
      </c>
      <c r="C335" s="133">
        <f>L335*$B$529*$B$528</f>
        <v>0</v>
      </c>
      <c r="D335" s="147">
        <v>0</v>
      </c>
      <c r="E335" s="154">
        <f t="shared" ref="E335:E355" si="60">C335-D335</f>
        <v>0</v>
      </c>
      <c r="F335" s="25">
        <v>0</v>
      </c>
      <c r="G335" s="26">
        <f t="shared" ref="G335:G350" si="61">D335*F335</f>
        <v>0</v>
      </c>
      <c r="H335" s="53" t="s">
        <v>407</v>
      </c>
      <c r="I335" s="29"/>
      <c r="J335" s="6"/>
      <c r="K335" s="6"/>
      <c r="L335" s="30">
        <v>3.7999999999999999E-2</v>
      </c>
    </row>
    <row r="336" spans="1:12">
      <c r="A336" s="98" t="s">
        <v>316</v>
      </c>
      <c r="B336" s="12" t="s">
        <v>364</v>
      </c>
      <c r="C336" s="133">
        <f t="shared" ref="C336:C354" si="62">L336*$B$529*$B$528</f>
        <v>0</v>
      </c>
      <c r="D336" s="147">
        <v>0</v>
      </c>
      <c r="E336" s="154">
        <f t="shared" si="60"/>
        <v>0</v>
      </c>
      <c r="F336" s="25">
        <v>0</v>
      </c>
      <c r="G336" s="26">
        <f t="shared" si="61"/>
        <v>0</v>
      </c>
      <c r="H336" s="53" t="s">
        <v>407</v>
      </c>
      <c r="I336" s="29"/>
      <c r="J336" s="6"/>
      <c r="K336" s="6"/>
      <c r="L336" s="30">
        <v>1</v>
      </c>
    </row>
    <row r="337" spans="1:12">
      <c r="A337" s="97" t="s">
        <v>317</v>
      </c>
      <c r="B337" s="34" t="s">
        <v>364</v>
      </c>
      <c r="C337" s="133">
        <f t="shared" si="62"/>
        <v>0</v>
      </c>
      <c r="D337" s="147">
        <v>0</v>
      </c>
      <c r="E337" s="154">
        <f>C337-D337</f>
        <v>0</v>
      </c>
      <c r="F337" s="25">
        <v>0</v>
      </c>
      <c r="G337" s="26">
        <f t="shared" si="61"/>
        <v>0</v>
      </c>
      <c r="H337" s="53" t="s">
        <v>407</v>
      </c>
      <c r="I337" s="29"/>
      <c r="J337" s="6"/>
      <c r="K337" s="6"/>
      <c r="L337" s="30">
        <v>3.7999999999999999E-2</v>
      </c>
    </row>
    <row r="338" spans="1:12">
      <c r="A338" s="98" t="s">
        <v>318</v>
      </c>
      <c r="B338" s="12" t="s">
        <v>364</v>
      </c>
      <c r="C338" s="133">
        <f>L338*$B$529*$B$528</f>
        <v>0</v>
      </c>
      <c r="D338" s="147">
        <v>0</v>
      </c>
      <c r="E338" s="154">
        <f>C338-D338</f>
        <v>0</v>
      </c>
      <c r="F338" s="25">
        <v>0</v>
      </c>
      <c r="G338" s="26">
        <f t="shared" si="61"/>
        <v>0</v>
      </c>
      <c r="H338" s="53" t="s">
        <v>575</v>
      </c>
      <c r="I338" s="29"/>
      <c r="J338" s="6"/>
      <c r="K338" s="6"/>
      <c r="L338" s="30">
        <v>0.5</v>
      </c>
    </row>
    <row r="339" spans="1:12">
      <c r="A339" s="98" t="s">
        <v>319</v>
      </c>
      <c r="B339" s="12" t="s">
        <v>518</v>
      </c>
      <c r="C339" s="133">
        <f t="shared" si="62"/>
        <v>0</v>
      </c>
      <c r="D339" s="147">
        <v>0</v>
      </c>
      <c r="E339" s="154">
        <f t="shared" si="60"/>
        <v>0</v>
      </c>
      <c r="F339" s="25">
        <v>0</v>
      </c>
      <c r="G339" s="26">
        <f t="shared" si="61"/>
        <v>0</v>
      </c>
      <c r="H339" s="53" t="s">
        <v>575</v>
      </c>
      <c r="I339" s="29"/>
      <c r="J339" s="6"/>
      <c r="K339" s="6"/>
      <c r="L339" s="30">
        <v>0.3</v>
      </c>
    </row>
    <row r="340" spans="1:12">
      <c r="A340" s="98" t="s">
        <v>320</v>
      </c>
      <c r="B340" s="12" t="s">
        <v>364</v>
      </c>
      <c r="C340" s="133">
        <f t="shared" si="62"/>
        <v>0</v>
      </c>
      <c r="D340" s="147">
        <v>0</v>
      </c>
      <c r="E340" s="154">
        <f>C340-D340</f>
        <v>0</v>
      </c>
      <c r="F340" s="25">
        <v>0</v>
      </c>
      <c r="G340" s="26">
        <f t="shared" si="61"/>
        <v>0</v>
      </c>
      <c r="H340" s="53" t="s">
        <v>360</v>
      </c>
      <c r="I340" s="29"/>
      <c r="J340" s="6"/>
      <c r="K340" s="6"/>
      <c r="L340" s="30">
        <v>1</v>
      </c>
    </row>
    <row r="341" spans="1:12">
      <c r="A341" s="97" t="s">
        <v>321</v>
      </c>
      <c r="B341" s="34" t="s">
        <v>364</v>
      </c>
      <c r="C341" s="133">
        <f t="shared" si="62"/>
        <v>0</v>
      </c>
      <c r="D341" s="147">
        <v>0</v>
      </c>
      <c r="E341" s="154">
        <f>C341-D341</f>
        <v>0</v>
      </c>
      <c r="F341" s="25">
        <v>0</v>
      </c>
      <c r="G341" s="26">
        <f t="shared" si="61"/>
        <v>0</v>
      </c>
      <c r="H341" s="53" t="s">
        <v>407</v>
      </c>
      <c r="I341" s="29"/>
      <c r="J341" s="6"/>
      <c r="K341" s="6"/>
      <c r="L341" s="30">
        <v>3.7999999999999999E-2</v>
      </c>
    </row>
    <row r="342" spans="1:12">
      <c r="A342" s="98" t="s">
        <v>322</v>
      </c>
      <c r="B342" s="12" t="s">
        <v>371</v>
      </c>
      <c r="C342" s="133">
        <f t="shared" si="62"/>
        <v>0</v>
      </c>
      <c r="D342" s="147">
        <v>0</v>
      </c>
      <c r="E342" s="154">
        <f t="shared" si="60"/>
        <v>0</v>
      </c>
      <c r="F342" s="25">
        <v>0</v>
      </c>
      <c r="G342" s="26">
        <f t="shared" si="61"/>
        <v>0</v>
      </c>
      <c r="H342" s="53" t="s">
        <v>407</v>
      </c>
      <c r="I342" s="29"/>
      <c r="J342" s="6"/>
      <c r="K342" s="6"/>
      <c r="L342" s="30">
        <v>0.5</v>
      </c>
    </row>
    <row r="343" spans="1:12">
      <c r="A343" s="98" t="s">
        <v>323</v>
      </c>
      <c r="B343" s="12" t="s">
        <v>324</v>
      </c>
      <c r="C343" s="133">
        <f t="shared" si="62"/>
        <v>0</v>
      </c>
      <c r="D343" s="147">
        <v>0</v>
      </c>
      <c r="E343" s="154">
        <f t="shared" si="60"/>
        <v>0</v>
      </c>
      <c r="F343" s="25">
        <v>0</v>
      </c>
      <c r="G343" s="26">
        <f t="shared" si="61"/>
        <v>0</v>
      </c>
      <c r="H343" s="53" t="s">
        <v>407</v>
      </c>
      <c r="I343" s="29"/>
      <c r="J343" s="6"/>
      <c r="K343" s="6"/>
      <c r="L343" s="30">
        <v>0.5</v>
      </c>
    </row>
    <row r="344" spans="1:12">
      <c r="A344" s="97" t="s">
        <v>325</v>
      </c>
      <c r="B344" s="12" t="s">
        <v>364</v>
      </c>
      <c r="C344" s="133">
        <f>L344*$B$529*$B$528</f>
        <v>0</v>
      </c>
      <c r="D344" s="147">
        <v>0</v>
      </c>
      <c r="E344" s="154">
        <f>C344-D344</f>
        <v>0</v>
      </c>
      <c r="F344" s="25">
        <v>0</v>
      </c>
      <c r="G344" s="26">
        <f t="shared" si="61"/>
        <v>0</v>
      </c>
      <c r="H344" s="53" t="s">
        <v>575</v>
      </c>
      <c r="I344" s="29"/>
      <c r="J344" s="6"/>
      <c r="K344" s="6"/>
      <c r="L344" s="30">
        <v>7.6999999999999999E-2</v>
      </c>
    </row>
    <row r="345" spans="1:12">
      <c r="A345" s="97" t="s">
        <v>326</v>
      </c>
      <c r="B345" s="12" t="s">
        <v>364</v>
      </c>
      <c r="C345" s="133">
        <f>L345*$B$529*$B$528</f>
        <v>0</v>
      </c>
      <c r="D345" s="147">
        <v>0</v>
      </c>
      <c r="E345" s="154">
        <f t="shared" si="60"/>
        <v>0</v>
      </c>
      <c r="F345" s="25">
        <v>0</v>
      </c>
      <c r="G345" s="26">
        <f t="shared" si="61"/>
        <v>0</v>
      </c>
      <c r="H345" s="53" t="s">
        <v>575</v>
      </c>
      <c r="I345" s="29"/>
      <c r="J345" s="6"/>
      <c r="K345" s="6"/>
      <c r="L345" s="30">
        <v>1</v>
      </c>
    </row>
    <row r="346" spans="1:12">
      <c r="A346" s="98" t="s">
        <v>327</v>
      </c>
      <c r="B346" s="12" t="s">
        <v>364</v>
      </c>
      <c r="C346" s="133">
        <f>L346*$B$529*$B$528</f>
        <v>0</v>
      </c>
      <c r="D346" s="147">
        <v>0</v>
      </c>
      <c r="E346" s="154">
        <f t="shared" si="60"/>
        <v>0</v>
      </c>
      <c r="F346" s="25">
        <v>0</v>
      </c>
      <c r="G346" s="26">
        <f t="shared" si="61"/>
        <v>0</v>
      </c>
      <c r="H346" s="53" t="s">
        <v>305</v>
      </c>
      <c r="I346" s="29"/>
      <c r="J346" s="6"/>
      <c r="K346" s="6"/>
      <c r="L346" s="30">
        <v>2</v>
      </c>
    </row>
    <row r="347" spans="1:12">
      <c r="A347" s="98" t="s">
        <v>328</v>
      </c>
      <c r="B347" s="12" t="s">
        <v>364</v>
      </c>
      <c r="C347" s="133">
        <f>L347*$B$529*$B$528</f>
        <v>0</v>
      </c>
      <c r="D347" s="147">
        <v>0</v>
      </c>
      <c r="E347" s="154">
        <f t="shared" si="60"/>
        <v>0</v>
      </c>
      <c r="F347" s="25">
        <v>0</v>
      </c>
      <c r="G347" s="26">
        <f t="shared" si="61"/>
        <v>0</v>
      </c>
      <c r="H347" s="53" t="s">
        <v>407</v>
      </c>
      <c r="I347" s="29"/>
      <c r="J347" s="6"/>
      <c r="K347" s="6"/>
      <c r="L347" s="30">
        <v>3.7999999999999999E-2</v>
      </c>
    </row>
    <row r="348" spans="1:12">
      <c r="A348" s="98" t="s">
        <v>155</v>
      </c>
      <c r="B348" s="12" t="s">
        <v>518</v>
      </c>
      <c r="C348" s="133">
        <f>L348*$B$529*$B$528</f>
        <v>0</v>
      </c>
      <c r="D348" s="147">
        <v>0</v>
      </c>
      <c r="E348" s="154">
        <f t="shared" si="60"/>
        <v>0</v>
      </c>
      <c r="F348" s="25">
        <v>0</v>
      </c>
      <c r="G348" s="26">
        <f t="shared" si="61"/>
        <v>0</v>
      </c>
      <c r="H348" s="53" t="s">
        <v>407</v>
      </c>
      <c r="I348" s="29"/>
      <c r="J348" s="6"/>
      <c r="K348" s="6"/>
      <c r="L348" s="22"/>
    </row>
    <row r="349" spans="1:12">
      <c r="A349" s="98" t="s">
        <v>156</v>
      </c>
      <c r="B349" s="12" t="s">
        <v>364</v>
      </c>
      <c r="C349" s="133">
        <f t="shared" ref="C349:C355" si="63">L349*$B$529*$B$528</f>
        <v>0</v>
      </c>
      <c r="D349" s="147">
        <v>0</v>
      </c>
      <c r="E349" s="154">
        <f t="shared" si="60"/>
        <v>0</v>
      </c>
      <c r="F349" s="25">
        <v>0</v>
      </c>
      <c r="G349" s="26">
        <f t="shared" si="61"/>
        <v>0</v>
      </c>
      <c r="H349" s="53" t="s">
        <v>407</v>
      </c>
      <c r="I349" s="29"/>
      <c r="J349" s="6"/>
      <c r="K349" s="6"/>
      <c r="L349" s="30">
        <v>3.7999999999999999E-2</v>
      </c>
    </row>
    <row r="350" spans="1:12">
      <c r="A350" s="98" t="s">
        <v>157</v>
      </c>
      <c r="B350" s="12" t="s">
        <v>364</v>
      </c>
      <c r="C350" s="133">
        <f t="shared" si="63"/>
        <v>0</v>
      </c>
      <c r="D350" s="147">
        <v>0</v>
      </c>
      <c r="E350" s="154">
        <f t="shared" si="60"/>
        <v>0</v>
      </c>
      <c r="F350" s="25">
        <v>0</v>
      </c>
      <c r="G350" s="26">
        <f t="shared" si="61"/>
        <v>0</v>
      </c>
      <c r="H350" s="53" t="s">
        <v>407</v>
      </c>
      <c r="I350" s="29"/>
      <c r="J350" s="6"/>
      <c r="K350" s="6"/>
      <c r="L350" s="30">
        <v>3.7999999999999999E-2</v>
      </c>
    </row>
    <row r="351" spans="1:12">
      <c r="A351" s="98" t="s">
        <v>158</v>
      </c>
      <c r="B351" s="12" t="s">
        <v>364</v>
      </c>
      <c r="C351" s="133">
        <f t="shared" si="63"/>
        <v>0</v>
      </c>
      <c r="D351" s="147">
        <v>0</v>
      </c>
      <c r="E351" s="154">
        <f t="shared" si="60"/>
        <v>0</v>
      </c>
      <c r="F351" s="25">
        <v>0</v>
      </c>
      <c r="G351" s="26">
        <f t="shared" ref="G351:G357" si="64">D351*F351</f>
        <v>0</v>
      </c>
      <c r="H351" s="53" t="s">
        <v>407</v>
      </c>
      <c r="I351" s="29"/>
      <c r="J351" s="6"/>
      <c r="K351" s="6"/>
      <c r="L351" s="30">
        <v>3.7999999999999999E-2</v>
      </c>
    </row>
    <row r="352" spans="1:12">
      <c r="A352" s="98" t="s">
        <v>159</v>
      </c>
      <c r="B352" s="12" t="s">
        <v>324</v>
      </c>
      <c r="C352" s="133">
        <f t="shared" si="63"/>
        <v>0</v>
      </c>
      <c r="D352" s="147">
        <v>0</v>
      </c>
      <c r="E352" s="154">
        <f t="shared" si="60"/>
        <v>0</v>
      </c>
      <c r="F352" s="25">
        <v>0</v>
      </c>
      <c r="G352" s="26">
        <f t="shared" si="64"/>
        <v>0</v>
      </c>
      <c r="H352" s="53" t="s">
        <v>407</v>
      </c>
      <c r="I352" s="29"/>
      <c r="J352" s="6"/>
      <c r="K352" s="6"/>
      <c r="L352" s="22">
        <v>7.04</v>
      </c>
    </row>
    <row r="353" spans="1:12">
      <c r="A353" s="98" t="s">
        <v>160</v>
      </c>
      <c r="B353" s="12" t="s">
        <v>541</v>
      </c>
      <c r="C353" s="133">
        <f t="shared" si="62"/>
        <v>0</v>
      </c>
      <c r="D353" s="147">
        <v>0</v>
      </c>
      <c r="E353" s="154">
        <f t="shared" si="60"/>
        <v>0</v>
      </c>
      <c r="F353" s="25">
        <v>0</v>
      </c>
      <c r="G353" s="26">
        <f t="shared" si="64"/>
        <v>0</v>
      </c>
      <c r="H353" s="53" t="s">
        <v>360</v>
      </c>
      <c r="I353" s="29"/>
      <c r="J353" s="6"/>
      <c r="K353" s="6"/>
      <c r="L353" s="30"/>
    </row>
    <row r="354" spans="1:12">
      <c r="A354" s="97" t="s">
        <v>161</v>
      </c>
      <c r="B354" s="34" t="s">
        <v>162</v>
      </c>
      <c r="C354" s="133">
        <f t="shared" si="62"/>
        <v>0</v>
      </c>
      <c r="D354" s="147">
        <v>0</v>
      </c>
      <c r="E354" s="154">
        <f>C354-D354</f>
        <v>0</v>
      </c>
      <c r="F354" s="25">
        <v>0</v>
      </c>
      <c r="G354" s="26">
        <f t="shared" si="64"/>
        <v>0</v>
      </c>
      <c r="H354" s="53"/>
      <c r="I354" s="29"/>
      <c r="J354" s="6"/>
      <c r="K354" s="6"/>
      <c r="L354" s="30">
        <v>7.6999999999999999E-2</v>
      </c>
    </row>
    <row r="355" spans="1:12">
      <c r="A355" s="98" t="s">
        <v>163</v>
      </c>
      <c r="B355" s="12" t="s">
        <v>364</v>
      </c>
      <c r="C355" s="133">
        <f t="shared" si="63"/>
        <v>0</v>
      </c>
      <c r="D355" s="147">
        <v>0</v>
      </c>
      <c r="E355" s="154">
        <f t="shared" si="60"/>
        <v>0</v>
      </c>
      <c r="F355" s="25">
        <v>0</v>
      </c>
      <c r="G355" s="26">
        <f t="shared" si="64"/>
        <v>0</v>
      </c>
      <c r="H355" s="53" t="s">
        <v>407</v>
      </c>
      <c r="I355" s="29"/>
      <c r="J355" s="6"/>
      <c r="K355" s="6"/>
      <c r="L355" s="30">
        <v>3.7999999999999999E-2</v>
      </c>
    </row>
    <row r="356" spans="1:12">
      <c r="A356" s="97" t="s">
        <v>529</v>
      </c>
      <c r="B356" s="12" t="s">
        <v>364</v>
      </c>
      <c r="C356" s="133">
        <f>L356*$C$525*$B$528</f>
        <v>0</v>
      </c>
      <c r="D356" s="147">
        <v>0</v>
      </c>
      <c r="E356" s="154">
        <f>C356-D356</f>
        <v>0</v>
      </c>
      <c r="F356" s="25">
        <v>0</v>
      </c>
      <c r="G356" s="26">
        <f t="shared" si="64"/>
        <v>0</v>
      </c>
      <c r="H356" s="27" t="s">
        <v>305</v>
      </c>
      <c r="I356" s="29"/>
      <c r="J356" s="6"/>
      <c r="K356" s="6"/>
      <c r="L356" s="30"/>
    </row>
    <row r="357" spans="1:12">
      <c r="A357" s="97" t="s">
        <v>529</v>
      </c>
      <c r="B357" s="12" t="s">
        <v>364</v>
      </c>
      <c r="C357" s="133">
        <f>L357*$C$525*$B$528</f>
        <v>0</v>
      </c>
      <c r="D357" s="147">
        <v>0</v>
      </c>
      <c r="E357" s="154">
        <f>C357-D357</f>
        <v>0</v>
      </c>
      <c r="F357" s="25">
        <v>0</v>
      </c>
      <c r="G357" s="26">
        <f t="shared" si="64"/>
        <v>0</v>
      </c>
      <c r="H357" s="27" t="s">
        <v>305</v>
      </c>
      <c r="I357" s="29"/>
      <c r="J357" s="6"/>
      <c r="K357" s="6"/>
      <c r="L357" s="30"/>
    </row>
    <row r="358" spans="1:12">
      <c r="C358" s="133"/>
      <c r="D358" s="147"/>
      <c r="E358" s="154"/>
      <c r="F358" s="25"/>
      <c r="G358" s="26"/>
      <c r="H358" s="53"/>
      <c r="I358" s="29"/>
      <c r="J358" s="6"/>
      <c r="K358" s="6"/>
      <c r="L358" s="30"/>
    </row>
    <row r="359" spans="1:12" ht="18">
      <c r="A359" s="100" t="s">
        <v>164</v>
      </c>
      <c r="B359" s="12"/>
      <c r="C359" s="133"/>
      <c r="D359" s="149"/>
      <c r="E359" s="154"/>
      <c r="F359" s="25"/>
      <c r="G359" s="26"/>
      <c r="H359" s="53"/>
      <c r="I359" s="29"/>
      <c r="J359" s="6"/>
      <c r="K359" s="6"/>
      <c r="L359" s="30"/>
    </row>
    <row r="360" spans="1:12">
      <c r="A360" s="99"/>
      <c r="B360" s="12"/>
      <c r="C360" s="133"/>
      <c r="D360" s="147"/>
      <c r="E360" s="154"/>
      <c r="F360" s="25"/>
      <c r="G360" s="26"/>
      <c r="H360" s="53"/>
      <c r="I360" s="29"/>
      <c r="J360" s="6"/>
      <c r="K360" s="6"/>
      <c r="L360" s="30"/>
    </row>
    <row r="361" spans="1:12" ht="16">
      <c r="A361" s="96" t="s">
        <v>165</v>
      </c>
      <c r="F361" s="25"/>
    </row>
    <row r="362" spans="1:12">
      <c r="A362" s="101" t="s">
        <v>166</v>
      </c>
      <c r="B362" s="34" t="s">
        <v>167</v>
      </c>
      <c r="C362" s="133">
        <f>L362*$C$525*$B$528</f>
        <v>0</v>
      </c>
      <c r="D362" s="147">
        <v>0</v>
      </c>
      <c r="E362" s="154">
        <f>C362-D362</f>
        <v>0</v>
      </c>
      <c r="F362" s="25">
        <v>0</v>
      </c>
      <c r="G362" s="26">
        <f t="shared" ref="G362:G377" si="65">D362*F362</f>
        <v>0</v>
      </c>
      <c r="H362" s="53" t="s">
        <v>407</v>
      </c>
      <c r="I362" s="29"/>
      <c r="J362" s="6"/>
      <c r="K362" s="6"/>
      <c r="L362" s="30">
        <v>7.6999999999999999E-2</v>
      </c>
    </row>
    <row r="363" spans="1:12">
      <c r="A363" s="101" t="s">
        <v>168</v>
      </c>
      <c r="B363" s="34" t="s">
        <v>167</v>
      </c>
      <c r="C363" s="133">
        <f>L363*$C$525*$B$528</f>
        <v>0</v>
      </c>
      <c r="D363" s="147">
        <v>0</v>
      </c>
      <c r="E363" s="154">
        <f>C363-D363</f>
        <v>0</v>
      </c>
      <c r="F363" s="25">
        <v>0</v>
      </c>
      <c r="G363" s="26">
        <f t="shared" si="65"/>
        <v>0</v>
      </c>
      <c r="H363" s="53" t="s">
        <v>407</v>
      </c>
      <c r="I363" s="102"/>
      <c r="J363" s="6"/>
      <c r="K363" s="6"/>
      <c r="L363" s="30">
        <v>7.6999999999999999E-2</v>
      </c>
    </row>
    <row r="364" spans="1:12">
      <c r="A364" s="101" t="s">
        <v>169</v>
      </c>
      <c r="B364" s="34" t="s">
        <v>170</v>
      </c>
      <c r="C364" s="133">
        <f>L364*$C$525*$B$528</f>
        <v>0</v>
      </c>
      <c r="D364" s="147">
        <v>0</v>
      </c>
      <c r="E364" s="154">
        <f>C364-D364</f>
        <v>0</v>
      </c>
      <c r="F364" s="25">
        <v>0</v>
      </c>
      <c r="G364" s="26">
        <f t="shared" si="65"/>
        <v>0</v>
      </c>
      <c r="H364" s="53" t="s">
        <v>407</v>
      </c>
      <c r="I364" s="102"/>
      <c r="J364" s="6"/>
      <c r="K364" s="6"/>
      <c r="L364" s="30">
        <v>3.6999999999999998E-2</v>
      </c>
    </row>
    <row r="365" spans="1:12">
      <c r="A365" s="101" t="s">
        <v>171</v>
      </c>
      <c r="B365" s="34" t="s">
        <v>172</v>
      </c>
      <c r="C365" s="133">
        <f>L365*$C$525*$B$528</f>
        <v>0</v>
      </c>
      <c r="D365" s="147">
        <v>0</v>
      </c>
      <c r="E365" s="154">
        <f>C365-D365</f>
        <v>0</v>
      </c>
      <c r="F365" s="25">
        <v>0</v>
      </c>
      <c r="G365" s="26">
        <f t="shared" si="65"/>
        <v>0</v>
      </c>
      <c r="H365" s="53" t="s">
        <v>407</v>
      </c>
      <c r="I365" s="29"/>
      <c r="J365" s="6"/>
      <c r="K365" s="6"/>
      <c r="L365" s="30">
        <v>1.7999999999999999E-2</v>
      </c>
    </row>
    <row r="366" spans="1:12">
      <c r="A366" s="101" t="s">
        <v>173</v>
      </c>
      <c r="B366" s="34" t="s">
        <v>174</v>
      </c>
      <c r="C366" s="133">
        <f t="shared" ref="C366:C388" si="66">L366*$C$525*$B$528</f>
        <v>0</v>
      </c>
      <c r="D366" s="147">
        <v>0</v>
      </c>
      <c r="E366" s="154">
        <f t="shared" ref="E366:E388" si="67">C366-D366</f>
        <v>0</v>
      </c>
      <c r="F366" s="25">
        <v>0</v>
      </c>
      <c r="G366" s="26">
        <f t="shared" si="65"/>
        <v>0</v>
      </c>
      <c r="H366" s="53" t="s">
        <v>407</v>
      </c>
      <c r="I366" s="102"/>
      <c r="J366" s="6"/>
      <c r="K366" s="6"/>
      <c r="L366" s="30">
        <v>7.6999999999999999E-2</v>
      </c>
    </row>
    <row r="367" spans="1:12">
      <c r="A367" s="101" t="s">
        <v>175</v>
      </c>
      <c r="B367" s="34" t="s">
        <v>176</v>
      </c>
      <c r="C367" s="133">
        <f t="shared" si="66"/>
        <v>0</v>
      </c>
      <c r="D367" s="147">
        <v>0</v>
      </c>
      <c r="E367" s="154">
        <f t="shared" si="67"/>
        <v>0</v>
      </c>
      <c r="F367" s="25">
        <v>0</v>
      </c>
      <c r="G367" s="26">
        <f t="shared" si="65"/>
        <v>0</v>
      </c>
      <c r="H367" s="53" t="s">
        <v>407</v>
      </c>
      <c r="I367" s="102"/>
      <c r="J367" s="6"/>
      <c r="K367" s="6"/>
      <c r="L367" s="30">
        <v>0.192</v>
      </c>
    </row>
    <row r="368" spans="1:12">
      <c r="A368" s="101" t="s">
        <v>177</v>
      </c>
      <c r="B368" s="34" t="s">
        <v>176</v>
      </c>
      <c r="C368" s="133">
        <f t="shared" si="66"/>
        <v>0</v>
      </c>
      <c r="D368" s="147">
        <v>0</v>
      </c>
      <c r="E368" s="154">
        <f t="shared" si="67"/>
        <v>0</v>
      </c>
      <c r="F368" s="25">
        <v>0</v>
      </c>
      <c r="G368" s="26">
        <f t="shared" si="65"/>
        <v>0</v>
      </c>
      <c r="H368" s="53" t="s">
        <v>407</v>
      </c>
      <c r="I368" s="102"/>
      <c r="J368" s="6"/>
      <c r="K368" s="6"/>
      <c r="L368" s="30">
        <v>1.7999999999999999E-2</v>
      </c>
    </row>
    <row r="369" spans="1:12">
      <c r="A369" s="101" t="s">
        <v>178</v>
      </c>
      <c r="B369" s="34" t="s">
        <v>179</v>
      </c>
      <c r="C369" s="133">
        <f t="shared" si="66"/>
        <v>0</v>
      </c>
      <c r="D369" s="147">
        <v>0</v>
      </c>
      <c r="E369" s="154">
        <f t="shared" si="67"/>
        <v>0</v>
      </c>
      <c r="F369" s="25">
        <v>0</v>
      </c>
      <c r="G369" s="26">
        <f t="shared" si="65"/>
        <v>0</v>
      </c>
      <c r="H369" s="53" t="s">
        <v>407</v>
      </c>
      <c r="I369" s="102"/>
      <c r="J369" s="6"/>
      <c r="K369" s="6"/>
      <c r="L369" s="30">
        <v>1.7999999999999999E-2</v>
      </c>
    </row>
    <row r="370" spans="1:12">
      <c r="A370" s="101" t="s">
        <v>180</v>
      </c>
      <c r="B370" s="34" t="s">
        <v>181</v>
      </c>
      <c r="C370" s="133">
        <f t="shared" ref="C370:C381" si="68">L370*$C$525*$B$528</f>
        <v>0</v>
      </c>
      <c r="D370" s="147">
        <v>0</v>
      </c>
      <c r="E370" s="154">
        <f t="shared" ref="E370:E381" si="69">C370-D370</f>
        <v>0</v>
      </c>
      <c r="F370" s="25">
        <v>0</v>
      </c>
      <c r="G370" s="26">
        <f t="shared" si="65"/>
        <v>0</v>
      </c>
      <c r="H370" s="53" t="s">
        <v>407</v>
      </c>
      <c r="I370" s="102"/>
      <c r="J370" s="6"/>
      <c r="K370" s="6"/>
      <c r="L370" s="22">
        <v>0.77</v>
      </c>
    </row>
    <row r="371" spans="1:12">
      <c r="A371" s="101" t="s">
        <v>182</v>
      </c>
      <c r="B371" s="34" t="s">
        <v>571</v>
      </c>
      <c r="C371" s="133">
        <f t="shared" si="68"/>
        <v>0</v>
      </c>
      <c r="D371" s="147">
        <v>0</v>
      </c>
      <c r="E371" s="154">
        <f t="shared" si="69"/>
        <v>0</v>
      </c>
      <c r="F371" s="25">
        <v>0</v>
      </c>
      <c r="G371" s="26">
        <f t="shared" si="65"/>
        <v>0</v>
      </c>
      <c r="H371" s="53" t="s">
        <v>407</v>
      </c>
      <c r="I371" s="102"/>
      <c r="J371" s="6"/>
      <c r="K371" s="6"/>
      <c r="L371" s="30">
        <v>3</v>
      </c>
    </row>
    <row r="372" spans="1:12">
      <c r="A372" s="101" t="s">
        <v>183</v>
      </c>
      <c r="B372" s="34" t="s">
        <v>184</v>
      </c>
      <c r="C372" s="133">
        <f t="shared" si="68"/>
        <v>0</v>
      </c>
      <c r="D372" s="147">
        <v>0</v>
      </c>
      <c r="E372" s="154">
        <f t="shared" si="69"/>
        <v>0</v>
      </c>
      <c r="F372" s="25">
        <v>0</v>
      </c>
      <c r="G372" s="26">
        <f t="shared" si="65"/>
        <v>0</v>
      </c>
      <c r="H372" s="53" t="s">
        <v>407</v>
      </c>
      <c r="I372" s="102"/>
      <c r="J372" s="6"/>
      <c r="K372" s="6"/>
      <c r="L372" s="30">
        <v>0.115</v>
      </c>
    </row>
    <row r="373" spans="1:12">
      <c r="A373" s="101" t="s">
        <v>185</v>
      </c>
      <c r="B373" s="34" t="s">
        <v>186</v>
      </c>
      <c r="C373" s="133">
        <f t="shared" si="68"/>
        <v>0</v>
      </c>
      <c r="D373" s="147">
        <v>0</v>
      </c>
      <c r="E373" s="154">
        <f t="shared" si="69"/>
        <v>0</v>
      </c>
      <c r="F373" s="25">
        <v>0</v>
      </c>
      <c r="G373" s="26">
        <f t="shared" si="65"/>
        <v>0</v>
      </c>
      <c r="H373" s="53" t="s">
        <v>407</v>
      </c>
      <c r="I373" s="102"/>
      <c r="J373" s="6"/>
      <c r="K373" s="6"/>
      <c r="L373" s="30">
        <v>1.845</v>
      </c>
    </row>
    <row r="374" spans="1:12">
      <c r="A374" s="101" t="s">
        <v>187</v>
      </c>
      <c r="B374" s="12" t="s">
        <v>364</v>
      </c>
      <c r="C374" s="133">
        <f t="shared" si="68"/>
        <v>0</v>
      </c>
      <c r="D374" s="147">
        <v>0</v>
      </c>
      <c r="E374" s="154">
        <f t="shared" si="69"/>
        <v>0</v>
      </c>
      <c r="F374" s="25">
        <v>0</v>
      </c>
      <c r="G374" s="26">
        <f t="shared" si="65"/>
        <v>0</v>
      </c>
      <c r="H374" s="53" t="s">
        <v>407</v>
      </c>
      <c r="I374" s="29"/>
      <c r="J374" s="6"/>
      <c r="K374" s="6"/>
      <c r="L374" s="22">
        <v>0.38500000000000001</v>
      </c>
    </row>
    <row r="375" spans="1:12">
      <c r="A375" s="101" t="s">
        <v>188</v>
      </c>
      <c r="B375" s="12" t="s">
        <v>364</v>
      </c>
      <c r="C375" s="133">
        <f t="shared" si="68"/>
        <v>0</v>
      </c>
      <c r="D375" s="147">
        <v>0</v>
      </c>
      <c r="E375" s="154">
        <f t="shared" si="69"/>
        <v>0</v>
      </c>
      <c r="F375" s="25">
        <v>0</v>
      </c>
      <c r="G375" s="26">
        <f t="shared" si="65"/>
        <v>0</v>
      </c>
      <c r="H375" s="53" t="s">
        <v>407</v>
      </c>
      <c r="I375" s="29"/>
      <c r="J375" s="6"/>
      <c r="K375" s="6"/>
      <c r="L375" s="22">
        <v>0.38500000000000001</v>
      </c>
    </row>
    <row r="376" spans="1:12">
      <c r="A376" s="101" t="s">
        <v>189</v>
      </c>
      <c r="B376" s="34" t="s">
        <v>170</v>
      </c>
      <c r="C376" s="133">
        <f t="shared" si="68"/>
        <v>0</v>
      </c>
      <c r="D376" s="147">
        <v>0</v>
      </c>
      <c r="E376" s="154">
        <f t="shared" si="69"/>
        <v>0</v>
      </c>
      <c r="F376" s="25">
        <v>0</v>
      </c>
      <c r="G376" s="26">
        <f t="shared" si="65"/>
        <v>0</v>
      </c>
      <c r="H376" s="53" t="s">
        <v>407</v>
      </c>
      <c r="I376" s="102"/>
      <c r="J376" s="6"/>
      <c r="K376" s="6"/>
      <c r="L376" s="22">
        <v>0.2</v>
      </c>
    </row>
    <row r="377" spans="1:12">
      <c r="A377" s="101" t="s">
        <v>190</v>
      </c>
      <c r="B377" s="34" t="s">
        <v>364</v>
      </c>
      <c r="C377" s="133">
        <f t="shared" si="68"/>
        <v>0</v>
      </c>
      <c r="D377" s="147">
        <v>0</v>
      </c>
      <c r="E377" s="154">
        <f t="shared" si="69"/>
        <v>0</v>
      </c>
      <c r="F377" s="25">
        <v>0</v>
      </c>
      <c r="G377" s="26">
        <f t="shared" si="65"/>
        <v>0</v>
      </c>
      <c r="H377" s="53" t="s">
        <v>407</v>
      </c>
      <c r="I377" s="102"/>
      <c r="J377" s="6"/>
      <c r="K377" s="6"/>
      <c r="L377" s="30">
        <v>7.6999999999999999E-2</v>
      </c>
    </row>
    <row r="378" spans="1:12">
      <c r="A378" s="101" t="s">
        <v>191</v>
      </c>
      <c r="B378" s="34" t="s">
        <v>364</v>
      </c>
      <c r="C378" s="133">
        <f t="shared" si="68"/>
        <v>0</v>
      </c>
      <c r="D378" s="147">
        <v>0</v>
      </c>
      <c r="E378" s="154">
        <f t="shared" si="69"/>
        <v>0</v>
      </c>
      <c r="F378" s="25">
        <v>0</v>
      </c>
      <c r="G378" s="26">
        <f t="shared" ref="G378:G390" si="70">D378*F378</f>
        <v>0</v>
      </c>
      <c r="H378" s="53" t="s">
        <v>407</v>
      </c>
      <c r="I378" s="102"/>
      <c r="J378" s="6"/>
      <c r="K378" s="6"/>
      <c r="L378" s="30">
        <v>1.3859999999999999</v>
      </c>
    </row>
    <row r="379" spans="1:12">
      <c r="A379" s="85" t="s">
        <v>192</v>
      </c>
      <c r="B379" s="12" t="s">
        <v>167</v>
      </c>
      <c r="C379" s="133">
        <f t="shared" si="68"/>
        <v>0</v>
      </c>
      <c r="D379" s="147">
        <v>0</v>
      </c>
      <c r="E379" s="154">
        <f t="shared" si="69"/>
        <v>0</v>
      </c>
      <c r="F379" s="25">
        <v>0</v>
      </c>
      <c r="G379" s="26">
        <f t="shared" si="70"/>
        <v>0</v>
      </c>
      <c r="H379" s="53" t="s">
        <v>407</v>
      </c>
      <c r="I379" s="29"/>
      <c r="J379" s="6"/>
      <c r="K379" s="6"/>
      <c r="L379" s="30">
        <v>1.3859999999999999</v>
      </c>
    </row>
    <row r="380" spans="1:12">
      <c r="A380" s="101" t="s">
        <v>193</v>
      </c>
      <c r="B380" s="34" t="s">
        <v>194</v>
      </c>
      <c r="C380" s="133">
        <f t="shared" si="68"/>
        <v>0</v>
      </c>
      <c r="D380" s="147">
        <v>0</v>
      </c>
      <c r="E380" s="154">
        <f t="shared" si="69"/>
        <v>0</v>
      </c>
      <c r="F380" s="25">
        <v>0</v>
      </c>
      <c r="G380" s="26">
        <f t="shared" si="70"/>
        <v>0</v>
      </c>
      <c r="H380" s="53" t="s">
        <v>407</v>
      </c>
      <c r="I380" s="102"/>
      <c r="J380" s="6"/>
      <c r="K380" s="6"/>
      <c r="L380" s="30">
        <v>2.3E-2</v>
      </c>
    </row>
    <row r="381" spans="1:12">
      <c r="A381" s="101" t="s">
        <v>195</v>
      </c>
      <c r="B381" s="34" t="s">
        <v>167</v>
      </c>
      <c r="C381" s="133">
        <f t="shared" si="68"/>
        <v>0</v>
      </c>
      <c r="D381" s="147">
        <v>0</v>
      </c>
      <c r="E381" s="154">
        <f t="shared" si="69"/>
        <v>0</v>
      </c>
      <c r="F381" s="25">
        <v>0</v>
      </c>
      <c r="G381" s="26">
        <f t="shared" si="70"/>
        <v>0</v>
      </c>
      <c r="H381" s="53" t="s">
        <v>407</v>
      </c>
      <c r="I381" s="102"/>
      <c r="J381" s="6"/>
      <c r="K381" s="6"/>
      <c r="L381" s="22">
        <v>0.38500000000000001</v>
      </c>
    </row>
    <row r="382" spans="1:12">
      <c r="A382" s="101" t="s">
        <v>196</v>
      </c>
      <c r="B382" s="34" t="s">
        <v>364</v>
      </c>
      <c r="C382" s="133">
        <f t="shared" si="66"/>
        <v>0</v>
      </c>
      <c r="D382" s="147">
        <v>0</v>
      </c>
      <c r="E382" s="154">
        <f t="shared" si="67"/>
        <v>0</v>
      </c>
      <c r="F382" s="25">
        <v>0</v>
      </c>
      <c r="G382" s="26">
        <f t="shared" si="70"/>
        <v>0</v>
      </c>
      <c r="H382" s="53" t="s">
        <v>407</v>
      </c>
      <c r="I382" s="102"/>
      <c r="J382" s="6"/>
      <c r="K382" s="6"/>
      <c r="L382" s="22">
        <v>0.38500000000000001</v>
      </c>
    </row>
    <row r="383" spans="1:12">
      <c r="A383" s="85" t="s">
        <v>197</v>
      </c>
      <c r="B383" s="12" t="s">
        <v>364</v>
      </c>
      <c r="C383" s="133">
        <f t="shared" si="66"/>
        <v>0</v>
      </c>
      <c r="D383" s="147">
        <v>0</v>
      </c>
      <c r="E383" s="154">
        <f t="shared" si="67"/>
        <v>0</v>
      </c>
      <c r="F383" s="25">
        <v>0</v>
      </c>
      <c r="G383" s="26">
        <f t="shared" si="70"/>
        <v>0</v>
      </c>
      <c r="H383" s="53" t="s">
        <v>407</v>
      </c>
      <c r="I383" s="29"/>
      <c r="J383" s="6"/>
      <c r="K383" s="6"/>
      <c r="L383" s="22">
        <v>0.38500000000000001</v>
      </c>
    </row>
    <row r="384" spans="1:12">
      <c r="A384" s="101" t="s">
        <v>198</v>
      </c>
      <c r="B384" s="34" t="s">
        <v>199</v>
      </c>
      <c r="C384" s="133">
        <f t="shared" si="66"/>
        <v>0</v>
      </c>
      <c r="D384" s="147">
        <v>0</v>
      </c>
      <c r="E384" s="154">
        <f t="shared" si="67"/>
        <v>0</v>
      </c>
      <c r="F384" s="25">
        <v>0</v>
      </c>
      <c r="G384" s="26">
        <f t="shared" si="70"/>
        <v>0</v>
      </c>
      <c r="H384" s="53" t="s">
        <v>407</v>
      </c>
      <c r="I384" s="102"/>
      <c r="J384" s="6"/>
      <c r="K384" s="6"/>
      <c r="L384" s="30">
        <v>3.6999999999999998E-2</v>
      </c>
    </row>
    <row r="385" spans="1:12">
      <c r="A385" s="101" t="s">
        <v>200</v>
      </c>
      <c r="B385" s="34" t="s">
        <v>53</v>
      </c>
      <c r="C385" s="133">
        <f t="shared" si="66"/>
        <v>0</v>
      </c>
      <c r="D385" s="147">
        <v>0</v>
      </c>
      <c r="E385" s="154">
        <f t="shared" si="67"/>
        <v>0</v>
      </c>
      <c r="F385" s="25">
        <v>0</v>
      </c>
      <c r="G385" s="26">
        <f t="shared" si="70"/>
        <v>0</v>
      </c>
      <c r="H385" s="53" t="s">
        <v>407</v>
      </c>
      <c r="I385" s="102"/>
      <c r="J385" s="6"/>
      <c r="K385" s="6"/>
      <c r="L385" s="30">
        <v>3.6999999999999998E-2</v>
      </c>
    </row>
    <row r="386" spans="1:12">
      <c r="A386" s="101" t="s">
        <v>54</v>
      </c>
      <c r="B386" s="34" t="s">
        <v>53</v>
      </c>
      <c r="C386" s="133">
        <f t="shared" si="66"/>
        <v>0</v>
      </c>
      <c r="D386" s="147">
        <v>0</v>
      </c>
      <c r="E386" s="154">
        <f t="shared" si="67"/>
        <v>0</v>
      </c>
      <c r="F386" s="25">
        <v>0</v>
      </c>
      <c r="G386" s="26">
        <f t="shared" si="70"/>
        <v>0</v>
      </c>
      <c r="H386" s="53" t="s">
        <v>407</v>
      </c>
      <c r="I386" s="102"/>
      <c r="J386" s="6"/>
      <c r="K386" s="6"/>
      <c r="L386" s="30">
        <v>3.6999999999999998E-2</v>
      </c>
    </row>
    <row r="387" spans="1:12">
      <c r="A387" s="101" t="s">
        <v>55</v>
      </c>
      <c r="B387" s="34" t="s">
        <v>56</v>
      </c>
      <c r="C387" s="133">
        <f t="shared" si="66"/>
        <v>0</v>
      </c>
      <c r="D387" s="147">
        <v>0</v>
      </c>
      <c r="E387" s="154">
        <f t="shared" si="67"/>
        <v>0</v>
      </c>
      <c r="F387" s="25">
        <v>0</v>
      </c>
      <c r="G387" s="26">
        <f t="shared" si="70"/>
        <v>0</v>
      </c>
      <c r="H387" s="53" t="s">
        <v>407</v>
      </c>
      <c r="I387" s="102"/>
      <c r="J387" s="6"/>
      <c r="K387" s="6"/>
      <c r="L387" s="30">
        <v>3.6999999999999998E-2</v>
      </c>
    </row>
    <row r="388" spans="1:12">
      <c r="A388" s="101" t="s">
        <v>374</v>
      </c>
      <c r="B388" s="34" t="s">
        <v>167</v>
      </c>
      <c r="C388" s="133">
        <f t="shared" si="66"/>
        <v>0</v>
      </c>
      <c r="D388" s="147">
        <v>0</v>
      </c>
      <c r="E388" s="154">
        <f t="shared" si="67"/>
        <v>0</v>
      </c>
      <c r="F388" s="25">
        <v>0</v>
      </c>
      <c r="G388" s="26">
        <f t="shared" si="70"/>
        <v>0</v>
      </c>
      <c r="H388" s="53" t="s">
        <v>407</v>
      </c>
      <c r="I388" s="102"/>
      <c r="J388" s="6"/>
      <c r="K388" s="6"/>
      <c r="L388" s="30">
        <v>3.6999999999999998E-2</v>
      </c>
    </row>
    <row r="389" spans="1:12">
      <c r="A389" s="85" t="s">
        <v>529</v>
      </c>
      <c r="B389" s="34"/>
      <c r="C389" s="133">
        <f>L389*$C$525*$B$528</f>
        <v>0</v>
      </c>
      <c r="D389" s="147">
        <v>0</v>
      </c>
      <c r="E389" s="154">
        <f>C389-D389</f>
        <v>0</v>
      </c>
      <c r="F389" s="25">
        <v>0</v>
      </c>
      <c r="G389" s="26">
        <f t="shared" si="70"/>
        <v>0</v>
      </c>
      <c r="H389" s="27" t="s">
        <v>305</v>
      </c>
      <c r="I389" s="102"/>
      <c r="J389" s="6"/>
      <c r="K389" s="6"/>
      <c r="L389" s="30"/>
    </row>
    <row r="390" spans="1:12">
      <c r="A390" s="85" t="s">
        <v>529</v>
      </c>
      <c r="B390" s="34"/>
      <c r="C390" s="133">
        <f>L390*$C$525*$B$528</f>
        <v>0</v>
      </c>
      <c r="D390" s="147">
        <v>0</v>
      </c>
      <c r="E390" s="154">
        <f>C390-D390</f>
        <v>0</v>
      </c>
      <c r="F390" s="25">
        <v>0</v>
      </c>
      <c r="G390" s="26">
        <f t="shared" si="70"/>
        <v>0</v>
      </c>
      <c r="H390" s="27" t="s">
        <v>305</v>
      </c>
      <c r="I390" s="102"/>
      <c r="J390" s="6"/>
      <c r="K390" s="6"/>
      <c r="L390" s="30"/>
    </row>
    <row r="391" spans="1:12">
      <c r="A391" s="101"/>
      <c r="B391" s="34"/>
      <c r="C391" s="133"/>
      <c r="D391" s="148"/>
      <c r="E391" s="154"/>
      <c r="F391" s="103"/>
      <c r="G391" s="26"/>
      <c r="H391" s="102"/>
      <c r="I391" s="102"/>
      <c r="J391" s="6"/>
      <c r="K391" s="6"/>
      <c r="L391" s="30"/>
    </row>
    <row r="392" spans="1:12" ht="16">
      <c r="A392" s="87" t="s">
        <v>375</v>
      </c>
    </row>
    <row r="393" spans="1:12">
      <c r="A393" s="101" t="s">
        <v>376</v>
      </c>
      <c r="B393" s="34" t="s">
        <v>541</v>
      </c>
      <c r="C393" s="133">
        <f t="shared" ref="C393:C407" si="71">L393*$C$525*$B$528</f>
        <v>0</v>
      </c>
      <c r="D393" s="147">
        <v>0</v>
      </c>
      <c r="E393" s="154">
        <f t="shared" ref="E393:E400" si="72">C393-D393</f>
        <v>0</v>
      </c>
      <c r="F393" s="51">
        <v>0</v>
      </c>
      <c r="G393" s="26">
        <f t="shared" ref="G393:G408" si="73">D393*F393</f>
        <v>0</v>
      </c>
      <c r="H393" s="102" t="s">
        <v>589</v>
      </c>
      <c r="I393" s="102"/>
      <c r="J393" s="6"/>
      <c r="K393" s="6"/>
      <c r="L393" s="22">
        <v>3.85E-2</v>
      </c>
    </row>
    <row r="394" spans="1:12">
      <c r="A394" s="85" t="s">
        <v>377</v>
      </c>
      <c r="B394" s="12" t="s">
        <v>364</v>
      </c>
      <c r="C394" s="133">
        <f t="shared" si="71"/>
        <v>0</v>
      </c>
      <c r="D394" s="147">
        <v>0</v>
      </c>
      <c r="E394" s="154">
        <f t="shared" si="72"/>
        <v>0</v>
      </c>
      <c r="F394" s="51">
        <v>0</v>
      </c>
      <c r="G394" s="26">
        <f t="shared" si="73"/>
        <v>0</v>
      </c>
      <c r="H394" s="27" t="s">
        <v>426</v>
      </c>
      <c r="I394" s="11"/>
      <c r="J394" s="6"/>
      <c r="K394" s="6"/>
      <c r="L394" s="22">
        <v>3.85E-2</v>
      </c>
    </row>
    <row r="395" spans="1:12">
      <c r="A395" s="85" t="s">
        <v>378</v>
      </c>
      <c r="B395" s="12" t="s">
        <v>364</v>
      </c>
      <c r="C395" s="133">
        <f t="shared" si="71"/>
        <v>0</v>
      </c>
      <c r="D395" s="147">
        <v>0</v>
      </c>
      <c r="E395" s="154">
        <f t="shared" si="72"/>
        <v>0</v>
      </c>
      <c r="F395" s="51">
        <v>0</v>
      </c>
      <c r="G395" s="26">
        <f t="shared" si="73"/>
        <v>0</v>
      </c>
      <c r="H395" s="27" t="s">
        <v>426</v>
      </c>
      <c r="I395" s="11"/>
      <c r="J395" s="6"/>
      <c r="K395" s="6"/>
      <c r="L395" s="22">
        <v>0.77</v>
      </c>
    </row>
    <row r="396" spans="1:12">
      <c r="A396" s="104" t="s">
        <v>379</v>
      </c>
      <c r="B396" s="12" t="s">
        <v>364</v>
      </c>
      <c r="C396" s="133">
        <f t="shared" si="71"/>
        <v>0</v>
      </c>
      <c r="D396" s="147">
        <v>0</v>
      </c>
      <c r="E396" s="154">
        <f t="shared" si="72"/>
        <v>0</v>
      </c>
      <c r="F396" s="51">
        <v>0</v>
      </c>
      <c r="G396" s="26">
        <f t="shared" si="73"/>
        <v>0</v>
      </c>
      <c r="H396" s="27" t="s">
        <v>426</v>
      </c>
      <c r="I396" s="11"/>
      <c r="J396" s="6"/>
      <c r="K396" s="6"/>
      <c r="L396" s="22">
        <v>0.38500000000000001</v>
      </c>
    </row>
    <row r="397" spans="1:12">
      <c r="A397" s="101" t="s">
        <v>380</v>
      </c>
      <c r="B397" s="34" t="s">
        <v>364</v>
      </c>
      <c r="C397" s="133">
        <f t="shared" si="71"/>
        <v>0</v>
      </c>
      <c r="D397" s="147">
        <v>0</v>
      </c>
      <c r="E397" s="154">
        <f t="shared" si="72"/>
        <v>0</v>
      </c>
      <c r="F397" s="51">
        <v>0</v>
      </c>
      <c r="G397" s="26">
        <f t="shared" si="73"/>
        <v>0</v>
      </c>
      <c r="H397" s="27" t="s">
        <v>426</v>
      </c>
      <c r="I397" s="105"/>
      <c r="J397" s="6"/>
      <c r="K397" s="6"/>
      <c r="L397" s="22">
        <v>0.38500000000000001</v>
      </c>
    </row>
    <row r="398" spans="1:12">
      <c r="A398" s="85" t="s">
        <v>381</v>
      </c>
      <c r="B398" s="12" t="s">
        <v>364</v>
      </c>
      <c r="C398" s="133">
        <f t="shared" si="71"/>
        <v>0</v>
      </c>
      <c r="D398" s="147">
        <v>0</v>
      </c>
      <c r="E398" s="154">
        <f t="shared" si="72"/>
        <v>0</v>
      </c>
      <c r="F398" s="51">
        <v>0</v>
      </c>
      <c r="G398" s="26">
        <f t="shared" si="73"/>
        <v>0</v>
      </c>
      <c r="H398" s="27" t="s">
        <v>426</v>
      </c>
      <c r="I398" s="11"/>
      <c r="J398" s="6"/>
      <c r="K398" s="6"/>
      <c r="L398" s="22">
        <v>0.77</v>
      </c>
    </row>
    <row r="399" spans="1:12">
      <c r="A399" s="101" t="s">
        <v>382</v>
      </c>
      <c r="B399" s="34" t="s">
        <v>364</v>
      </c>
      <c r="C399" s="133">
        <f t="shared" si="71"/>
        <v>0</v>
      </c>
      <c r="D399" s="147">
        <v>0</v>
      </c>
      <c r="E399" s="154">
        <f t="shared" si="72"/>
        <v>0</v>
      </c>
      <c r="F399" s="51">
        <v>0</v>
      </c>
      <c r="G399" s="26">
        <f t="shared" si="73"/>
        <v>0</v>
      </c>
      <c r="H399" s="102" t="s">
        <v>305</v>
      </c>
      <c r="I399" s="102"/>
      <c r="J399" s="6"/>
      <c r="K399" s="6"/>
      <c r="L399" s="30">
        <v>0.154</v>
      </c>
    </row>
    <row r="400" spans="1:12">
      <c r="A400" s="101" t="s">
        <v>383</v>
      </c>
      <c r="B400" s="34" t="s">
        <v>364</v>
      </c>
      <c r="C400" s="133">
        <f t="shared" si="71"/>
        <v>0</v>
      </c>
      <c r="D400" s="147">
        <v>0</v>
      </c>
      <c r="E400" s="154">
        <f t="shared" si="72"/>
        <v>0</v>
      </c>
      <c r="F400" s="51">
        <v>0</v>
      </c>
      <c r="G400" s="26">
        <f t="shared" si="73"/>
        <v>0</v>
      </c>
      <c r="H400" s="53" t="s">
        <v>407</v>
      </c>
      <c r="I400" s="102"/>
      <c r="J400" s="6"/>
      <c r="K400" s="6"/>
      <c r="L400" s="22">
        <v>0.77</v>
      </c>
    </row>
    <row r="401" spans="1:12">
      <c r="A401" s="101" t="s">
        <v>384</v>
      </c>
      <c r="B401" s="34" t="s">
        <v>385</v>
      </c>
      <c r="C401" s="133">
        <f t="shared" si="71"/>
        <v>0</v>
      </c>
      <c r="D401" s="147">
        <v>0</v>
      </c>
      <c r="E401" s="154">
        <f t="shared" ref="E401:E407" si="74">C401-D401</f>
        <v>0</v>
      </c>
      <c r="F401" s="51">
        <v>0</v>
      </c>
      <c r="G401" s="26">
        <f t="shared" si="73"/>
        <v>0</v>
      </c>
      <c r="H401" s="102"/>
      <c r="I401" s="102"/>
      <c r="J401" s="6"/>
      <c r="K401" s="6"/>
      <c r="L401" s="22">
        <v>0.38500000000000001</v>
      </c>
    </row>
    <row r="402" spans="1:12">
      <c r="A402" s="101" t="s">
        <v>386</v>
      </c>
      <c r="B402" s="34" t="s">
        <v>364</v>
      </c>
      <c r="C402" s="133">
        <f t="shared" si="71"/>
        <v>0</v>
      </c>
      <c r="D402" s="147">
        <v>0</v>
      </c>
      <c r="E402" s="154">
        <f t="shared" si="74"/>
        <v>0</v>
      </c>
      <c r="F402" s="51">
        <v>0</v>
      </c>
      <c r="G402" s="26">
        <f t="shared" si="73"/>
        <v>0</v>
      </c>
      <c r="I402" s="102"/>
      <c r="J402" s="6"/>
      <c r="K402" s="6"/>
      <c r="L402" s="30">
        <v>0.154</v>
      </c>
    </row>
    <row r="403" spans="1:12">
      <c r="A403" s="101" t="s">
        <v>387</v>
      </c>
      <c r="B403" s="12" t="s">
        <v>364</v>
      </c>
      <c r="C403" s="133">
        <f t="shared" si="71"/>
        <v>0</v>
      </c>
      <c r="D403" s="147">
        <v>0</v>
      </c>
      <c r="E403" s="154">
        <f t="shared" si="74"/>
        <v>0</v>
      </c>
      <c r="F403" s="51">
        <v>0</v>
      </c>
      <c r="G403" s="26">
        <f t="shared" si="73"/>
        <v>0</v>
      </c>
      <c r="H403" s="53" t="s">
        <v>407</v>
      </c>
      <c r="I403" s="102"/>
      <c r="J403" s="6"/>
      <c r="K403" s="6"/>
      <c r="L403" s="30">
        <v>0.154</v>
      </c>
    </row>
    <row r="404" spans="1:12">
      <c r="A404" s="101" t="s">
        <v>388</v>
      </c>
      <c r="B404" s="12" t="s">
        <v>364</v>
      </c>
      <c r="C404" s="133">
        <f t="shared" si="71"/>
        <v>0</v>
      </c>
      <c r="D404" s="147">
        <v>0</v>
      </c>
      <c r="E404" s="154">
        <f t="shared" si="74"/>
        <v>0</v>
      </c>
      <c r="F404" s="51">
        <v>0</v>
      </c>
      <c r="G404" s="26">
        <f t="shared" si="73"/>
        <v>0</v>
      </c>
      <c r="H404" s="53" t="s">
        <v>407</v>
      </c>
      <c r="I404" s="102"/>
      <c r="J404" s="6"/>
      <c r="K404" s="6"/>
      <c r="L404" s="30">
        <v>0.154</v>
      </c>
    </row>
    <row r="405" spans="1:12">
      <c r="A405" s="101" t="s">
        <v>201</v>
      </c>
      <c r="B405" s="12" t="s">
        <v>364</v>
      </c>
      <c r="C405" s="133">
        <f t="shared" si="71"/>
        <v>0</v>
      </c>
      <c r="D405" s="147">
        <v>0</v>
      </c>
      <c r="E405" s="154">
        <f t="shared" si="74"/>
        <v>0</v>
      </c>
      <c r="F405" s="51">
        <v>0</v>
      </c>
      <c r="G405" s="26">
        <f t="shared" si="73"/>
        <v>0</v>
      </c>
      <c r="H405" s="53" t="s">
        <v>407</v>
      </c>
      <c r="I405" s="102"/>
      <c r="J405" s="6"/>
      <c r="K405" s="6"/>
      <c r="L405" s="30">
        <v>0.154</v>
      </c>
    </row>
    <row r="406" spans="1:12">
      <c r="A406" s="101" t="s">
        <v>202</v>
      </c>
      <c r="B406" s="12" t="s">
        <v>364</v>
      </c>
      <c r="C406" s="133">
        <f t="shared" si="71"/>
        <v>0</v>
      </c>
      <c r="D406" s="147">
        <v>0</v>
      </c>
      <c r="E406" s="154">
        <f t="shared" si="74"/>
        <v>0</v>
      </c>
      <c r="F406" s="51">
        <v>0</v>
      </c>
      <c r="G406" s="26">
        <f t="shared" si="73"/>
        <v>0</v>
      </c>
      <c r="H406" s="53" t="s">
        <v>407</v>
      </c>
      <c r="I406" s="102"/>
      <c r="J406" s="6"/>
      <c r="K406" s="6"/>
      <c r="L406" s="30">
        <v>0.154</v>
      </c>
    </row>
    <row r="407" spans="1:12">
      <c r="A407" s="101" t="s">
        <v>203</v>
      </c>
      <c r="B407" s="34" t="s">
        <v>204</v>
      </c>
      <c r="C407" s="133">
        <f t="shared" si="71"/>
        <v>0</v>
      </c>
      <c r="D407" s="147">
        <v>0</v>
      </c>
      <c r="E407" s="154">
        <f t="shared" si="74"/>
        <v>0</v>
      </c>
      <c r="F407" s="51">
        <v>0</v>
      </c>
      <c r="G407" s="26">
        <f t="shared" si="73"/>
        <v>0</v>
      </c>
      <c r="H407" s="53" t="s">
        <v>407</v>
      </c>
      <c r="I407" s="102"/>
      <c r="J407" s="44"/>
      <c r="K407" s="6"/>
      <c r="L407" s="22">
        <v>0.38500000000000001</v>
      </c>
    </row>
    <row r="408" spans="1:12">
      <c r="A408" s="101" t="s">
        <v>205</v>
      </c>
      <c r="B408" s="34" t="s">
        <v>541</v>
      </c>
      <c r="C408" s="133">
        <f t="shared" ref="C408:C420" si="75">L408*$C$525*$B$528</f>
        <v>0</v>
      </c>
      <c r="D408" s="147">
        <v>0</v>
      </c>
      <c r="E408" s="154">
        <f t="shared" ref="E408:E420" si="76">C408-D408</f>
        <v>0</v>
      </c>
      <c r="F408" s="51">
        <v>0</v>
      </c>
      <c r="G408" s="26">
        <f t="shared" si="73"/>
        <v>0</v>
      </c>
      <c r="H408" s="102"/>
      <c r="I408" s="102"/>
      <c r="J408" s="6"/>
      <c r="K408" s="6"/>
      <c r="L408" s="30">
        <v>7.6999999999999999E-2</v>
      </c>
    </row>
    <row r="409" spans="1:12">
      <c r="A409" s="101" t="s">
        <v>206</v>
      </c>
      <c r="B409" s="34" t="s">
        <v>541</v>
      </c>
      <c r="C409" s="133">
        <f t="shared" si="75"/>
        <v>0</v>
      </c>
      <c r="D409" s="147">
        <v>0</v>
      </c>
      <c r="E409" s="154">
        <f t="shared" si="76"/>
        <v>0</v>
      </c>
      <c r="F409" s="51">
        <v>0</v>
      </c>
      <c r="G409" s="26">
        <f t="shared" ref="G409:G420" si="77">D409*F409</f>
        <v>0</v>
      </c>
      <c r="H409" s="102"/>
      <c r="I409" s="102"/>
      <c r="J409" s="6"/>
      <c r="K409" s="6"/>
      <c r="L409" s="30">
        <v>7.6999999999999999E-2</v>
      </c>
    </row>
    <row r="410" spans="1:12">
      <c r="A410" s="101" t="s">
        <v>207</v>
      </c>
      <c r="B410" s="34" t="s">
        <v>541</v>
      </c>
      <c r="C410" s="133">
        <f t="shared" si="75"/>
        <v>0</v>
      </c>
      <c r="D410" s="147">
        <v>0</v>
      </c>
      <c r="E410" s="154">
        <f t="shared" si="76"/>
        <v>0</v>
      </c>
      <c r="F410" s="51">
        <v>0</v>
      </c>
      <c r="G410" s="26">
        <f t="shared" si="77"/>
        <v>0</v>
      </c>
      <c r="H410" s="102"/>
      <c r="I410" s="102"/>
      <c r="J410" s="6"/>
      <c r="K410" s="6"/>
      <c r="L410" s="30">
        <v>7.6999999999999999E-2</v>
      </c>
    </row>
    <row r="411" spans="1:12">
      <c r="A411" s="101" t="s">
        <v>208</v>
      </c>
      <c r="B411" s="34" t="s">
        <v>364</v>
      </c>
      <c r="C411" s="133">
        <v>26</v>
      </c>
      <c r="D411" s="147">
        <v>0</v>
      </c>
      <c r="E411" s="154">
        <f t="shared" si="76"/>
        <v>26</v>
      </c>
      <c r="F411" s="25">
        <v>0</v>
      </c>
      <c r="G411" s="26">
        <f t="shared" si="77"/>
        <v>0</v>
      </c>
      <c r="H411" s="53" t="s">
        <v>407</v>
      </c>
      <c r="I411" s="102"/>
      <c r="J411" s="6"/>
      <c r="K411" s="6"/>
      <c r="L411" s="30"/>
    </row>
    <row r="412" spans="1:12">
      <c r="A412" s="101" t="s">
        <v>209</v>
      </c>
      <c r="B412" s="34" t="s">
        <v>522</v>
      </c>
      <c r="C412" s="133">
        <f t="shared" si="75"/>
        <v>0</v>
      </c>
      <c r="D412" s="147">
        <v>0</v>
      </c>
      <c r="E412" s="154">
        <f t="shared" si="76"/>
        <v>0</v>
      </c>
      <c r="F412" s="51">
        <v>0</v>
      </c>
      <c r="G412" s="26">
        <f t="shared" si="77"/>
        <v>0</v>
      </c>
      <c r="H412" s="53" t="s">
        <v>407</v>
      </c>
      <c r="I412" s="102"/>
      <c r="J412" s="6"/>
      <c r="K412" s="6"/>
      <c r="L412" s="22">
        <v>3.85E-2</v>
      </c>
    </row>
    <row r="413" spans="1:12">
      <c r="A413" s="101" t="s">
        <v>210</v>
      </c>
      <c r="B413" s="34" t="s">
        <v>371</v>
      </c>
      <c r="C413" s="133">
        <f t="shared" si="75"/>
        <v>0</v>
      </c>
      <c r="D413" s="147">
        <v>0</v>
      </c>
      <c r="E413" s="154">
        <f t="shared" si="76"/>
        <v>0</v>
      </c>
      <c r="F413" s="51">
        <v>0</v>
      </c>
      <c r="G413" s="26">
        <f t="shared" si="77"/>
        <v>0</v>
      </c>
      <c r="H413" s="102"/>
      <c r="I413" s="102"/>
      <c r="J413" s="6"/>
      <c r="K413" s="6"/>
      <c r="L413" s="30">
        <v>7.6999999999999999E-2</v>
      </c>
    </row>
    <row r="414" spans="1:12">
      <c r="A414" s="101" t="s">
        <v>211</v>
      </c>
      <c r="B414" s="34" t="s">
        <v>364</v>
      </c>
      <c r="C414" s="133">
        <v>5</v>
      </c>
      <c r="D414" s="147">
        <v>0</v>
      </c>
      <c r="E414" s="154">
        <f t="shared" si="76"/>
        <v>5</v>
      </c>
      <c r="F414" s="25">
        <v>0</v>
      </c>
      <c r="G414" s="26">
        <f t="shared" si="77"/>
        <v>0</v>
      </c>
      <c r="H414" s="102"/>
      <c r="I414" s="102"/>
      <c r="J414" s="6"/>
      <c r="K414" s="6"/>
      <c r="L414" s="30">
        <v>8.8999999999999996E-2</v>
      </c>
    </row>
    <row r="415" spans="1:12">
      <c r="A415" s="101" t="s">
        <v>212</v>
      </c>
      <c r="B415" s="34" t="s">
        <v>364</v>
      </c>
      <c r="C415" s="133">
        <f t="shared" si="75"/>
        <v>0</v>
      </c>
      <c r="D415" s="147">
        <v>0</v>
      </c>
      <c r="E415" s="154">
        <f t="shared" si="76"/>
        <v>0</v>
      </c>
      <c r="F415" s="51">
        <v>0</v>
      </c>
      <c r="G415" s="26">
        <f t="shared" si="77"/>
        <v>0</v>
      </c>
      <c r="H415" s="53" t="s">
        <v>407</v>
      </c>
      <c r="I415" s="102"/>
      <c r="J415" s="6"/>
      <c r="K415" s="6"/>
      <c r="L415" s="30">
        <v>0.25</v>
      </c>
    </row>
    <row r="416" spans="1:12">
      <c r="A416" s="101" t="s">
        <v>213</v>
      </c>
      <c r="B416" s="34" t="s">
        <v>522</v>
      </c>
      <c r="C416" s="133">
        <f t="shared" si="75"/>
        <v>0</v>
      </c>
      <c r="D416" s="147">
        <v>0</v>
      </c>
      <c r="E416" s="154">
        <f t="shared" si="76"/>
        <v>0</v>
      </c>
      <c r="F416" s="51">
        <v>0</v>
      </c>
      <c r="G416" s="26">
        <f t="shared" si="77"/>
        <v>0</v>
      </c>
      <c r="H416" s="53" t="s">
        <v>407</v>
      </c>
      <c r="I416" s="102"/>
      <c r="J416" s="6"/>
      <c r="K416" s="6"/>
      <c r="L416" s="30">
        <v>7.6999999999999999E-2</v>
      </c>
    </row>
    <row r="417" spans="1:12">
      <c r="A417" s="101" t="s">
        <v>214</v>
      </c>
      <c r="B417" s="34" t="s">
        <v>364</v>
      </c>
      <c r="C417" s="133">
        <f t="shared" si="75"/>
        <v>0</v>
      </c>
      <c r="D417" s="147">
        <v>0</v>
      </c>
      <c r="E417" s="154">
        <f t="shared" si="76"/>
        <v>0</v>
      </c>
      <c r="F417" s="51">
        <v>0</v>
      </c>
      <c r="G417" s="26">
        <f t="shared" si="77"/>
        <v>0</v>
      </c>
      <c r="H417" s="53" t="s">
        <v>407</v>
      </c>
      <c r="I417" s="102"/>
      <c r="J417" s="6"/>
      <c r="K417" s="6"/>
      <c r="L417" s="22"/>
    </row>
    <row r="418" spans="1:12">
      <c r="A418" s="101" t="s">
        <v>215</v>
      </c>
      <c r="B418" s="12" t="s">
        <v>364</v>
      </c>
      <c r="C418" s="133">
        <f t="shared" si="75"/>
        <v>0</v>
      </c>
      <c r="D418" s="147">
        <v>0</v>
      </c>
      <c r="E418" s="154">
        <f t="shared" si="76"/>
        <v>0</v>
      </c>
      <c r="F418" s="51">
        <v>0</v>
      </c>
      <c r="G418" s="26">
        <f t="shared" si="77"/>
        <v>0</v>
      </c>
      <c r="H418" s="53" t="s">
        <v>407</v>
      </c>
      <c r="I418" s="102"/>
      <c r="J418" s="6"/>
      <c r="K418" s="6"/>
      <c r="L418" s="30">
        <v>0.16</v>
      </c>
    </row>
    <row r="419" spans="1:12">
      <c r="A419" s="85" t="s">
        <v>529</v>
      </c>
      <c r="B419" s="12"/>
      <c r="C419" s="133">
        <f t="shared" si="75"/>
        <v>0</v>
      </c>
      <c r="D419" s="147">
        <v>0</v>
      </c>
      <c r="E419" s="154">
        <f t="shared" si="76"/>
        <v>0</v>
      </c>
      <c r="F419" s="51">
        <v>0</v>
      </c>
      <c r="G419" s="26">
        <f t="shared" si="77"/>
        <v>0</v>
      </c>
      <c r="H419" s="27" t="s">
        <v>305</v>
      </c>
      <c r="I419" s="102"/>
      <c r="J419" s="6"/>
      <c r="K419" s="6"/>
      <c r="L419" s="22"/>
    </row>
    <row r="420" spans="1:12">
      <c r="A420" s="85" t="s">
        <v>529</v>
      </c>
      <c r="B420" s="12"/>
      <c r="C420" s="133">
        <f t="shared" si="75"/>
        <v>0</v>
      </c>
      <c r="D420" s="147">
        <v>0</v>
      </c>
      <c r="E420" s="154">
        <f t="shared" si="76"/>
        <v>0</v>
      </c>
      <c r="F420" s="51">
        <v>0</v>
      </c>
      <c r="G420" s="26">
        <f t="shared" si="77"/>
        <v>0</v>
      </c>
      <c r="H420" s="27" t="s">
        <v>305</v>
      </c>
      <c r="I420" s="102"/>
      <c r="J420" s="6"/>
      <c r="K420" s="6"/>
      <c r="L420" s="22"/>
    </row>
    <row r="421" spans="1:12">
      <c r="A421" s="101"/>
      <c r="B421" s="34"/>
      <c r="C421" s="133"/>
      <c r="D421" s="148"/>
      <c r="E421" s="154"/>
      <c r="F421" s="103"/>
      <c r="G421" s="26"/>
      <c r="H421" s="102"/>
      <c r="I421" s="102"/>
      <c r="J421" s="6"/>
      <c r="K421" s="6"/>
      <c r="L421" s="30"/>
    </row>
    <row r="422" spans="1:12" ht="16">
      <c r="A422" s="106" t="s">
        <v>216</v>
      </c>
    </row>
    <row r="423" spans="1:12">
      <c r="A423" s="85" t="s">
        <v>217</v>
      </c>
      <c r="B423" s="12" t="s">
        <v>612</v>
      </c>
      <c r="C423" s="133">
        <f t="shared" ref="C423:C438" si="78">L423*$C$525*$B$528</f>
        <v>0</v>
      </c>
      <c r="D423" s="147">
        <v>0</v>
      </c>
      <c r="E423" s="154">
        <f t="shared" ref="E423:E438" si="79">C423-D423</f>
        <v>0</v>
      </c>
      <c r="F423" s="51">
        <v>0</v>
      </c>
      <c r="G423" s="26">
        <f t="shared" ref="G423:G438" si="80">D423*F423</f>
        <v>0</v>
      </c>
      <c r="H423" s="27"/>
      <c r="I423" s="29"/>
      <c r="J423" s="6"/>
      <c r="K423" s="6"/>
      <c r="L423" s="30">
        <v>6.1499999999999999E-2</v>
      </c>
    </row>
    <row r="424" spans="1:12">
      <c r="A424" s="85" t="s">
        <v>218</v>
      </c>
      <c r="B424" s="12" t="s">
        <v>612</v>
      </c>
      <c r="C424" s="133">
        <f t="shared" si="78"/>
        <v>0</v>
      </c>
      <c r="D424" s="147">
        <v>0</v>
      </c>
      <c r="E424" s="154">
        <f t="shared" si="79"/>
        <v>0</v>
      </c>
      <c r="F424" s="51">
        <v>0</v>
      </c>
      <c r="G424" s="26">
        <f t="shared" si="80"/>
        <v>0</v>
      </c>
      <c r="H424" s="27"/>
      <c r="I424" s="27"/>
      <c r="J424" s="6"/>
      <c r="K424" s="6"/>
      <c r="L424" s="22">
        <v>0.246</v>
      </c>
    </row>
    <row r="425" spans="1:12">
      <c r="A425" s="85" t="s">
        <v>219</v>
      </c>
      <c r="B425" s="12" t="s">
        <v>541</v>
      </c>
      <c r="C425" s="133">
        <f t="shared" si="78"/>
        <v>0</v>
      </c>
      <c r="D425" s="147">
        <v>0</v>
      </c>
      <c r="E425" s="154">
        <f t="shared" si="79"/>
        <v>0</v>
      </c>
      <c r="F425" s="51">
        <v>0</v>
      </c>
      <c r="G425" s="26">
        <f t="shared" si="80"/>
        <v>0</v>
      </c>
      <c r="H425" s="27"/>
      <c r="I425" s="29"/>
      <c r="J425" s="6"/>
      <c r="K425" s="6"/>
      <c r="L425" s="22">
        <v>4.5999999999999999E-2</v>
      </c>
    </row>
    <row r="426" spans="1:12">
      <c r="A426" s="85" t="s">
        <v>182</v>
      </c>
      <c r="B426" s="12" t="s">
        <v>571</v>
      </c>
      <c r="C426" s="133">
        <f t="shared" si="78"/>
        <v>0</v>
      </c>
      <c r="D426" s="147">
        <v>0</v>
      </c>
      <c r="E426" s="154">
        <f t="shared" si="79"/>
        <v>0</v>
      </c>
      <c r="F426" s="51">
        <v>0</v>
      </c>
      <c r="G426" s="26">
        <f t="shared" si="80"/>
        <v>0</v>
      </c>
      <c r="H426" s="27"/>
      <c r="I426" s="29"/>
      <c r="J426" s="6"/>
      <c r="K426" s="6"/>
      <c r="L426" s="22">
        <v>7.6999999999999999E-2</v>
      </c>
    </row>
    <row r="427" spans="1:12">
      <c r="A427" s="85" t="s">
        <v>220</v>
      </c>
      <c r="B427" s="12" t="s">
        <v>571</v>
      </c>
      <c r="C427" s="133">
        <f t="shared" si="78"/>
        <v>0</v>
      </c>
      <c r="D427" s="147">
        <v>0</v>
      </c>
      <c r="E427" s="154">
        <f t="shared" si="79"/>
        <v>0</v>
      </c>
      <c r="F427" s="51">
        <v>0</v>
      </c>
      <c r="G427" s="26">
        <f t="shared" si="80"/>
        <v>0</v>
      </c>
      <c r="H427" s="27"/>
      <c r="I427" s="27"/>
      <c r="J427" s="6"/>
      <c r="K427" s="6"/>
      <c r="L427" s="22">
        <v>4.5999999999999999E-2</v>
      </c>
    </row>
    <row r="428" spans="1:12">
      <c r="A428" s="85" t="s">
        <v>221</v>
      </c>
      <c r="B428" s="12" t="s">
        <v>452</v>
      </c>
      <c r="C428" s="133">
        <f t="shared" si="78"/>
        <v>0</v>
      </c>
      <c r="D428" s="147">
        <v>0</v>
      </c>
      <c r="E428" s="154">
        <f t="shared" si="79"/>
        <v>0</v>
      </c>
      <c r="F428" s="51">
        <v>0</v>
      </c>
      <c r="G428" s="26">
        <f t="shared" si="80"/>
        <v>0</v>
      </c>
      <c r="H428" s="27"/>
      <c r="I428" s="27"/>
      <c r="J428" s="6"/>
      <c r="K428" s="6"/>
      <c r="L428" s="22">
        <v>7.6999999999999999E-2</v>
      </c>
    </row>
    <row r="429" spans="1:12">
      <c r="A429" s="85" t="s">
        <v>222</v>
      </c>
      <c r="B429" s="12" t="s">
        <v>223</v>
      </c>
      <c r="C429" s="133">
        <f t="shared" si="78"/>
        <v>0</v>
      </c>
      <c r="D429" s="147">
        <v>0</v>
      </c>
      <c r="E429" s="154">
        <f t="shared" si="79"/>
        <v>0</v>
      </c>
      <c r="F429" s="51">
        <v>0</v>
      </c>
      <c r="G429" s="26">
        <f t="shared" si="80"/>
        <v>0</v>
      </c>
      <c r="H429" s="27"/>
      <c r="I429" s="27"/>
      <c r="J429" s="6"/>
      <c r="K429" s="6"/>
      <c r="L429" s="22">
        <v>7.6999999999999999E-2</v>
      </c>
    </row>
    <row r="430" spans="1:12">
      <c r="A430" s="85" t="s">
        <v>224</v>
      </c>
      <c r="B430" s="12" t="s">
        <v>344</v>
      </c>
      <c r="C430" s="133">
        <f t="shared" si="78"/>
        <v>0</v>
      </c>
      <c r="D430" s="147">
        <v>0</v>
      </c>
      <c r="E430" s="154">
        <f t="shared" si="79"/>
        <v>0</v>
      </c>
      <c r="F430" s="51">
        <v>0</v>
      </c>
      <c r="G430" s="26">
        <f t="shared" si="80"/>
        <v>0</v>
      </c>
      <c r="H430" s="27"/>
      <c r="I430" s="29"/>
      <c r="J430" s="6"/>
      <c r="K430" s="6"/>
      <c r="L430" s="22">
        <v>7.6999999999999999E-2</v>
      </c>
    </row>
    <row r="431" spans="1:12">
      <c r="A431" s="85" t="s">
        <v>225</v>
      </c>
      <c r="B431" s="12" t="s">
        <v>518</v>
      </c>
      <c r="C431" s="133">
        <f t="shared" si="78"/>
        <v>0</v>
      </c>
      <c r="D431" s="147">
        <v>0</v>
      </c>
      <c r="E431" s="154">
        <f t="shared" si="79"/>
        <v>0</v>
      </c>
      <c r="F431" s="51">
        <v>0</v>
      </c>
      <c r="G431" s="26">
        <f t="shared" si="80"/>
        <v>0</v>
      </c>
      <c r="H431" s="27"/>
      <c r="I431" s="27"/>
      <c r="J431" s="6"/>
      <c r="K431" s="6"/>
      <c r="L431" s="22">
        <v>4.5999999999999999E-2</v>
      </c>
    </row>
    <row r="432" spans="1:12">
      <c r="A432" s="85" t="s">
        <v>226</v>
      </c>
      <c r="B432" s="12" t="s">
        <v>452</v>
      </c>
      <c r="C432" s="133">
        <f t="shared" si="78"/>
        <v>0</v>
      </c>
      <c r="D432" s="147">
        <v>0</v>
      </c>
      <c r="E432" s="154">
        <f t="shared" si="79"/>
        <v>0</v>
      </c>
      <c r="F432" s="51">
        <v>0</v>
      </c>
      <c r="G432" s="26">
        <f t="shared" si="80"/>
        <v>0</v>
      </c>
      <c r="H432" s="27"/>
      <c r="I432" s="27"/>
      <c r="J432" s="6"/>
      <c r="K432" s="6"/>
      <c r="L432" s="30">
        <v>2.3E-2</v>
      </c>
    </row>
    <row r="433" spans="1:12">
      <c r="A433" s="85" t="s">
        <v>227</v>
      </c>
      <c r="B433" s="12" t="s">
        <v>337</v>
      </c>
      <c r="C433" s="133">
        <f t="shared" si="78"/>
        <v>0</v>
      </c>
      <c r="D433" s="147">
        <v>0</v>
      </c>
      <c r="E433" s="154">
        <f t="shared" si="79"/>
        <v>0</v>
      </c>
      <c r="F433" s="51">
        <v>0</v>
      </c>
      <c r="G433" s="26">
        <f t="shared" si="80"/>
        <v>0</v>
      </c>
      <c r="H433" s="27"/>
      <c r="I433" s="29"/>
      <c r="J433" s="6"/>
      <c r="K433" s="6"/>
      <c r="L433" s="22">
        <v>7.6999999999999999E-2</v>
      </c>
    </row>
    <row r="434" spans="1:12">
      <c r="A434" s="85" t="s">
        <v>228</v>
      </c>
      <c r="B434" s="12" t="s">
        <v>364</v>
      </c>
      <c r="C434" s="133">
        <f t="shared" si="78"/>
        <v>0</v>
      </c>
      <c r="D434" s="147">
        <v>0</v>
      </c>
      <c r="E434" s="154">
        <f t="shared" si="79"/>
        <v>0</v>
      </c>
      <c r="F434" s="51">
        <v>0</v>
      </c>
      <c r="G434" s="26">
        <f t="shared" si="80"/>
        <v>0</v>
      </c>
      <c r="H434" s="27"/>
      <c r="I434" s="27"/>
      <c r="J434" s="6"/>
      <c r="K434" s="6"/>
      <c r="L434" s="22">
        <v>0.2</v>
      </c>
    </row>
    <row r="435" spans="1:12">
      <c r="A435" s="85" t="s">
        <v>229</v>
      </c>
      <c r="B435" s="12" t="s">
        <v>230</v>
      </c>
      <c r="C435" s="133">
        <f t="shared" si="78"/>
        <v>0</v>
      </c>
      <c r="D435" s="147">
        <v>0</v>
      </c>
      <c r="E435" s="154">
        <f t="shared" si="79"/>
        <v>0</v>
      </c>
      <c r="F435" s="51">
        <v>0</v>
      </c>
      <c r="G435" s="26">
        <f t="shared" si="80"/>
        <v>0</v>
      </c>
      <c r="H435" s="28"/>
      <c r="I435" s="29"/>
      <c r="J435" s="6"/>
      <c r="K435" s="6"/>
      <c r="L435" s="30">
        <v>3.1E-2</v>
      </c>
    </row>
    <row r="436" spans="1:12">
      <c r="A436" s="85" t="s">
        <v>67</v>
      </c>
      <c r="B436" s="12" t="s">
        <v>452</v>
      </c>
      <c r="C436" s="133">
        <f t="shared" si="78"/>
        <v>0</v>
      </c>
      <c r="D436" s="147">
        <v>0</v>
      </c>
      <c r="E436" s="154">
        <f t="shared" si="79"/>
        <v>0</v>
      </c>
      <c r="F436" s="51">
        <v>0</v>
      </c>
      <c r="G436" s="26">
        <f t="shared" si="80"/>
        <v>0</v>
      </c>
      <c r="H436" s="27"/>
      <c r="I436" s="27"/>
      <c r="J436" s="6"/>
      <c r="K436" s="6"/>
      <c r="L436" s="30">
        <v>6.1499999999999999E-2</v>
      </c>
    </row>
    <row r="437" spans="1:12">
      <c r="A437" s="85" t="s">
        <v>68</v>
      </c>
      <c r="B437" s="12" t="s">
        <v>364</v>
      </c>
      <c r="C437" s="133">
        <f t="shared" si="78"/>
        <v>0</v>
      </c>
      <c r="D437" s="147">
        <v>0</v>
      </c>
      <c r="E437" s="154">
        <f t="shared" si="79"/>
        <v>0</v>
      </c>
      <c r="F437" s="51">
        <v>0</v>
      </c>
      <c r="G437" s="26">
        <f t="shared" si="80"/>
        <v>0</v>
      </c>
      <c r="H437" s="28"/>
      <c r="I437" s="29"/>
      <c r="J437" s="6"/>
      <c r="K437" s="6"/>
      <c r="L437" s="30">
        <v>0.154</v>
      </c>
    </row>
    <row r="438" spans="1:12">
      <c r="A438" s="85" t="s">
        <v>69</v>
      </c>
      <c r="B438" s="12" t="s">
        <v>452</v>
      </c>
      <c r="C438" s="133">
        <f t="shared" si="78"/>
        <v>0</v>
      </c>
      <c r="D438" s="147">
        <v>0</v>
      </c>
      <c r="E438" s="154">
        <f t="shared" si="79"/>
        <v>0</v>
      </c>
      <c r="F438" s="51">
        <v>0</v>
      </c>
      <c r="G438" s="26">
        <f t="shared" si="80"/>
        <v>0</v>
      </c>
      <c r="H438" s="28"/>
      <c r="I438" s="29"/>
      <c r="J438" s="6"/>
      <c r="K438" s="6"/>
      <c r="L438" s="22">
        <v>4.5999999999999999E-2</v>
      </c>
    </row>
    <row r="439" spans="1:12">
      <c r="A439" s="85" t="s">
        <v>70</v>
      </c>
      <c r="B439" s="12" t="s">
        <v>71</v>
      </c>
      <c r="C439" s="133">
        <f>L439*$C$525*$B$528</f>
        <v>0</v>
      </c>
      <c r="D439" s="147">
        <v>0</v>
      </c>
      <c r="E439" s="154">
        <f>C439-D439</f>
        <v>0</v>
      </c>
      <c r="F439" s="51">
        <v>0</v>
      </c>
      <c r="G439" s="26">
        <f>D439*F439</f>
        <v>0</v>
      </c>
      <c r="H439" s="27"/>
      <c r="I439" s="27"/>
      <c r="J439" s="6"/>
      <c r="K439" s="6"/>
      <c r="L439" s="22">
        <v>1.54</v>
      </c>
    </row>
    <row r="440" spans="1:12">
      <c r="A440" s="85" t="s">
        <v>72</v>
      </c>
      <c r="B440" s="12" t="s">
        <v>452</v>
      </c>
      <c r="C440" s="133">
        <f>L440*$C$525*$B$528</f>
        <v>0</v>
      </c>
      <c r="D440" s="147">
        <v>0</v>
      </c>
      <c r="E440" s="154">
        <f>C440-D440</f>
        <v>0</v>
      </c>
      <c r="F440" s="51">
        <v>0</v>
      </c>
      <c r="G440" s="26">
        <f>D440*F440</f>
        <v>0</v>
      </c>
      <c r="H440" s="28"/>
      <c r="I440" s="29"/>
      <c r="J440" s="6"/>
      <c r="K440" s="6"/>
      <c r="L440" s="22">
        <v>4.5999999999999999E-2</v>
      </c>
    </row>
    <row r="441" spans="1:12">
      <c r="A441" s="85" t="s">
        <v>529</v>
      </c>
      <c r="B441" s="12"/>
      <c r="C441" s="133">
        <f>L441*$C$525*$B$528</f>
        <v>0</v>
      </c>
      <c r="D441" s="147">
        <v>0</v>
      </c>
      <c r="E441" s="154">
        <f>C441-D441</f>
        <v>0</v>
      </c>
      <c r="F441" s="51">
        <v>0</v>
      </c>
      <c r="G441" s="26">
        <f>D441*F441</f>
        <v>0</v>
      </c>
      <c r="H441" s="27"/>
      <c r="I441" s="29"/>
      <c r="J441" s="6"/>
      <c r="K441" s="6"/>
      <c r="L441" s="30"/>
    </row>
    <row r="442" spans="1:12">
      <c r="A442" s="85" t="s">
        <v>529</v>
      </c>
      <c r="B442" s="12"/>
      <c r="C442" s="133">
        <f>L442*$C$525*$B$528</f>
        <v>0</v>
      </c>
      <c r="D442" s="147">
        <v>0</v>
      </c>
      <c r="E442" s="154">
        <f>C442-D442</f>
        <v>0</v>
      </c>
      <c r="F442" s="51">
        <v>0</v>
      </c>
      <c r="G442" s="26">
        <f>D442*F442</f>
        <v>0</v>
      </c>
      <c r="H442" s="27"/>
      <c r="I442" s="29"/>
      <c r="J442" s="6"/>
      <c r="K442" s="6"/>
      <c r="L442" s="30"/>
    </row>
    <row r="444" spans="1:12" ht="18">
      <c r="A444" s="107" t="s">
        <v>73</v>
      </c>
    </row>
    <row r="445" spans="1:12">
      <c r="B445" s="12"/>
      <c r="C445" s="133"/>
      <c r="D445" s="147"/>
      <c r="E445" s="154"/>
      <c r="F445" s="51"/>
      <c r="G445" s="26"/>
      <c r="H445" s="27"/>
      <c r="I445" s="29"/>
      <c r="J445" s="6"/>
      <c r="K445" s="6"/>
      <c r="L445" s="22"/>
    </row>
    <row r="446" spans="1:12" ht="16">
      <c r="A446" s="87" t="s">
        <v>74</v>
      </c>
    </row>
    <row r="447" spans="1:12">
      <c r="A447" s="108" t="s">
        <v>75</v>
      </c>
      <c r="B447" s="12" t="s">
        <v>452</v>
      </c>
      <c r="C447" s="133">
        <f t="shared" ref="C447:C473" si="81">L447*$C$525*$B$528</f>
        <v>0</v>
      </c>
      <c r="D447" s="147">
        <v>0</v>
      </c>
      <c r="E447" s="154">
        <f t="shared" ref="E447:E467" si="82">C447-D447</f>
        <v>0</v>
      </c>
      <c r="F447" s="51">
        <v>0</v>
      </c>
      <c r="G447" s="26">
        <f t="shared" ref="G447:G462" si="83">D447*F447</f>
        <v>0</v>
      </c>
      <c r="H447" s="27"/>
      <c r="I447" s="29"/>
      <c r="J447" s="6"/>
      <c r="K447" s="6"/>
      <c r="L447" s="22">
        <v>3.85E-2</v>
      </c>
    </row>
    <row r="448" spans="1:12">
      <c r="A448" s="108" t="s">
        <v>76</v>
      </c>
      <c r="B448" s="12" t="s">
        <v>364</v>
      </c>
      <c r="C448" s="133">
        <f t="shared" si="81"/>
        <v>0</v>
      </c>
      <c r="D448" s="147">
        <v>0</v>
      </c>
      <c r="E448" s="154">
        <f t="shared" si="82"/>
        <v>0</v>
      </c>
      <c r="F448" s="51">
        <v>0</v>
      </c>
      <c r="G448" s="26">
        <f t="shared" si="83"/>
        <v>0</v>
      </c>
      <c r="H448" s="27"/>
      <c r="I448" s="29"/>
      <c r="J448" s="6"/>
      <c r="K448" s="6"/>
      <c r="L448" s="22">
        <v>7.6999999999999999E-2</v>
      </c>
    </row>
    <row r="449" spans="1:12">
      <c r="A449" s="108" t="s">
        <v>77</v>
      </c>
      <c r="B449" s="12" t="s">
        <v>364</v>
      </c>
      <c r="C449" s="133">
        <f t="shared" si="81"/>
        <v>0</v>
      </c>
      <c r="D449" s="147">
        <v>0</v>
      </c>
      <c r="E449" s="154">
        <f t="shared" si="82"/>
        <v>0</v>
      </c>
      <c r="F449" s="51">
        <v>0</v>
      </c>
      <c r="G449" s="26">
        <f t="shared" si="83"/>
        <v>0</v>
      </c>
      <c r="H449" s="27"/>
      <c r="I449" s="29"/>
      <c r="J449" s="6"/>
      <c r="K449" s="6"/>
      <c r="L449" s="30">
        <v>0</v>
      </c>
    </row>
    <row r="450" spans="1:12">
      <c r="A450" s="109" t="s">
        <v>78</v>
      </c>
      <c r="B450" s="12" t="s">
        <v>79</v>
      </c>
      <c r="C450" s="133">
        <f t="shared" ref="C450:C463" si="84">L450*$C$525*$B$528</f>
        <v>0</v>
      </c>
      <c r="D450" s="147">
        <v>0</v>
      </c>
      <c r="E450" s="154">
        <f t="shared" si="82"/>
        <v>0</v>
      </c>
      <c r="F450" s="51">
        <v>0</v>
      </c>
      <c r="G450" s="26">
        <f t="shared" si="83"/>
        <v>0</v>
      </c>
      <c r="H450" s="27"/>
      <c r="I450" s="29"/>
      <c r="J450" s="6"/>
      <c r="K450" s="6"/>
      <c r="L450" s="22">
        <v>7.6999999999999999E-2</v>
      </c>
    </row>
    <row r="451" spans="1:12">
      <c r="A451" s="108" t="s">
        <v>80</v>
      </c>
      <c r="B451" s="12" t="s">
        <v>81</v>
      </c>
      <c r="C451" s="133">
        <f t="shared" si="84"/>
        <v>0</v>
      </c>
      <c r="D451" s="147">
        <v>0</v>
      </c>
      <c r="E451" s="154">
        <f t="shared" si="82"/>
        <v>0</v>
      </c>
      <c r="F451" s="51">
        <v>0</v>
      </c>
      <c r="G451" s="26">
        <f t="shared" si="83"/>
        <v>0</v>
      </c>
      <c r="H451" s="27"/>
      <c r="I451" s="29"/>
      <c r="J451" s="6"/>
      <c r="K451" s="6"/>
      <c r="L451" s="30">
        <v>0.27</v>
      </c>
    </row>
    <row r="452" spans="1:12">
      <c r="A452" s="108" t="s">
        <v>82</v>
      </c>
      <c r="B452" s="12" t="s">
        <v>364</v>
      </c>
      <c r="C452" s="133">
        <f t="shared" si="84"/>
        <v>0</v>
      </c>
      <c r="D452" s="147">
        <v>0</v>
      </c>
      <c r="E452" s="154">
        <f t="shared" si="82"/>
        <v>0</v>
      </c>
      <c r="F452" s="51">
        <v>0</v>
      </c>
      <c r="G452" s="26">
        <f t="shared" si="83"/>
        <v>0</v>
      </c>
      <c r="H452" s="27"/>
      <c r="I452" s="29"/>
      <c r="J452" s="6"/>
      <c r="K452" s="6"/>
      <c r="L452" s="22">
        <v>0.192</v>
      </c>
    </row>
    <row r="453" spans="1:12">
      <c r="A453" s="109" t="s">
        <v>83</v>
      </c>
      <c r="B453" s="12" t="s">
        <v>167</v>
      </c>
      <c r="C453" s="133">
        <f t="shared" si="84"/>
        <v>0</v>
      </c>
      <c r="D453" s="147">
        <v>0</v>
      </c>
      <c r="E453" s="154">
        <f t="shared" si="82"/>
        <v>0</v>
      </c>
      <c r="F453" s="51">
        <v>0</v>
      </c>
      <c r="G453" s="26">
        <f t="shared" si="83"/>
        <v>0</v>
      </c>
      <c r="H453" s="27"/>
      <c r="I453" s="29"/>
      <c r="J453" s="6"/>
      <c r="K453" s="6"/>
      <c r="L453" s="30">
        <v>0.115</v>
      </c>
    </row>
    <row r="454" spans="1:12">
      <c r="A454" s="109" t="s">
        <v>84</v>
      </c>
      <c r="B454" s="12" t="s">
        <v>364</v>
      </c>
      <c r="C454" s="133">
        <f t="shared" si="84"/>
        <v>0</v>
      </c>
      <c r="D454" s="147">
        <v>0</v>
      </c>
      <c r="E454" s="154">
        <f t="shared" si="82"/>
        <v>0</v>
      </c>
      <c r="F454" s="51">
        <v>0</v>
      </c>
      <c r="G454" s="26">
        <f t="shared" si="83"/>
        <v>0</v>
      </c>
      <c r="H454" s="27"/>
      <c r="I454" s="29"/>
      <c r="J454" s="6"/>
      <c r="K454" s="6"/>
      <c r="L454" s="22">
        <v>7.6999999999999999E-2</v>
      </c>
    </row>
    <row r="455" spans="1:12">
      <c r="A455" s="109" t="s">
        <v>85</v>
      </c>
      <c r="B455" s="12" t="s">
        <v>364</v>
      </c>
      <c r="C455" s="133">
        <f t="shared" si="84"/>
        <v>0</v>
      </c>
      <c r="D455" s="147">
        <v>0</v>
      </c>
      <c r="E455" s="154">
        <f t="shared" si="82"/>
        <v>0</v>
      </c>
      <c r="F455" s="51">
        <v>0</v>
      </c>
      <c r="G455" s="26">
        <f t="shared" si="83"/>
        <v>0</v>
      </c>
      <c r="H455" s="27"/>
      <c r="I455" s="29"/>
      <c r="J455" s="6"/>
      <c r="K455" s="6"/>
      <c r="L455" s="22">
        <v>0.23200000000000001</v>
      </c>
    </row>
    <row r="456" spans="1:12">
      <c r="A456" s="109" t="s">
        <v>86</v>
      </c>
      <c r="B456" s="12" t="s">
        <v>364</v>
      </c>
      <c r="C456" s="133">
        <f t="shared" si="84"/>
        <v>0</v>
      </c>
      <c r="D456" s="147">
        <v>0</v>
      </c>
      <c r="E456" s="154">
        <f t="shared" si="82"/>
        <v>0</v>
      </c>
      <c r="F456" s="51">
        <v>0</v>
      </c>
      <c r="G456" s="26">
        <f t="shared" si="83"/>
        <v>0</v>
      </c>
      <c r="H456" s="27"/>
      <c r="I456" s="29"/>
      <c r="J456" s="6"/>
      <c r="K456" s="6"/>
      <c r="L456" s="30">
        <v>0.115</v>
      </c>
    </row>
    <row r="457" spans="1:12">
      <c r="A457" s="110" t="s">
        <v>87</v>
      </c>
      <c r="B457" s="34" t="s">
        <v>452</v>
      </c>
      <c r="C457" s="133">
        <f t="shared" si="84"/>
        <v>0</v>
      </c>
      <c r="D457" s="147">
        <v>0</v>
      </c>
      <c r="E457" s="154">
        <f t="shared" si="82"/>
        <v>0</v>
      </c>
      <c r="F457" s="51">
        <v>0</v>
      </c>
      <c r="G457" s="26">
        <f t="shared" si="83"/>
        <v>0</v>
      </c>
      <c r="H457" s="27"/>
      <c r="I457" s="29"/>
      <c r="J457" s="6"/>
      <c r="K457" s="6"/>
      <c r="L457" s="22">
        <v>7.6999999999999999E-2</v>
      </c>
    </row>
    <row r="458" spans="1:12">
      <c r="A458" s="108" t="s">
        <v>88</v>
      </c>
      <c r="B458" s="12" t="s">
        <v>162</v>
      </c>
      <c r="C458" s="133">
        <f t="shared" si="84"/>
        <v>0</v>
      </c>
      <c r="D458" s="147">
        <v>0</v>
      </c>
      <c r="E458" s="154">
        <f t="shared" si="82"/>
        <v>0</v>
      </c>
      <c r="F458" s="51">
        <v>0</v>
      </c>
      <c r="G458" s="26">
        <f t="shared" si="83"/>
        <v>0</v>
      </c>
      <c r="H458" s="27"/>
      <c r="I458" s="29"/>
      <c r="J458" s="6"/>
      <c r="K458" s="6"/>
      <c r="L458" s="22">
        <v>3.85E-2</v>
      </c>
    </row>
    <row r="459" spans="1:12">
      <c r="A459" s="108" t="s">
        <v>89</v>
      </c>
      <c r="B459" s="12" t="s">
        <v>364</v>
      </c>
      <c r="C459" s="133">
        <f t="shared" si="84"/>
        <v>0</v>
      </c>
      <c r="D459" s="147">
        <v>0</v>
      </c>
      <c r="E459" s="154">
        <f t="shared" si="82"/>
        <v>0</v>
      </c>
      <c r="F459" s="51">
        <v>0</v>
      </c>
      <c r="G459" s="26">
        <f t="shared" si="83"/>
        <v>0</v>
      </c>
      <c r="H459" s="27"/>
      <c r="I459" s="29"/>
      <c r="J459" s="6"/>
      <c r="K459" s="6"/>
      <c r="L459" s="30">
        <v>0.115</v>
      </c>
    </row>
    <row r="460" spans="1:12">
      <c r="A460" s="109" t="s">
        <v>90</v>
      </c>
      <c r="B460" s="12" t="s">
        <v>452</v>
      </c>
      <c r="C460" s="133">
        <f t="shared" si="84"/>
        <v>0</v>
      </c>
      <c r="D460" s="147">
        <v>0</v>
      </c>
      <c r="E460" s="154">
        <f t="shared" si="82"/>
        <v>0</v>
      </c>
      <c r="F460" s="51">
        <v>0</v>
      </c>
      <c r="G460" s="26">
        <f t="shared" si="83"/>
        <v>0</v>
      </c>
      <c r="H460" s="27"/>
      <c r="I460" s="29"/>
      <c r="J460" s="6"/>
      <c r="K460" s="6"/>
      <c r="L460" s="30"/>
    </row>
    <row r="461" spans="1:12">
      <c r="A461" s="109" t="s">
        <v>91</v>
      </c>
      <c r="B461" s="12" t="s">
        <v>364</v>
      </c>
      <c r="C461" s="133">
        <f t="shared" si="84"/>
        <v>0</v>
      </c>
      <c r="D461" s="147">
        <v>0</v>
      </c>
      <c r="E461" s="154">
        <f t="shared" si="82"/>
        <v>0</v>
      </c>
      <c r="F461" s="51">
        <v>0</v>
      </c>
      <c r="G461" s="26">
        <f t="shared" si="83"/>
        <v>0</v>
      </c>
      <c r="H461" s="27"/>
      <c r="I461" s="29"/>
      <c r="J461" s="6"/>
      <c r="K461" s="6"/>
      <c r="L461" s="22">
        <v>3.85E-2</v>
      </c>
    </row>
    <row r="462" spans="1:12">
      <c r="A462" s="109" t="s">
        <v>92</v>
      </c>
      <c r="B462" s="12" t="s">
        <v>452</v>
      </c>
      <c r="C462" s="133">
        <f t="shared" si="84"/>
        <v>0</v>
      </c>
      <c r="D462" s="147">
        <v>0</v>
      </c>
      <c r="E462" s="154">
        <f t="shared" si="82"/>
        <v>0</v>
      </c>
      <c r="F462" s="51">
        <v>0</v>
      </c>
      <c r="G462" s="26">
        <f t="shared" si="83"/>
        <v>0</v>
      </c>
      <c r="H462" s="27"/>
      <c r="I462" s="29"/>
      <c r="J462" s="6"/>
      <c r="K462" s="6"/>
      <c r="L462" s="30">
        <v>0.115</v>
      </c>
    </row>
    <row r="463" spans="1:12">
      <c r="A463" s="108" t="s">
        <v>93</v>
      </c>
      <c r="B463" s="12" t="s">
        <v>452</v>
      </c>
      <c r="C463" s="133">
        <f t="shared" si="84"/>
        <v>0</v>
      </c>
      <c r="D463" s="147">
        <v>0</v>
      </c>
      <c r="E463" s="154">
        <f t="shared" si="82"/>
        <v>0</v>
      </c>
      <c r="F463" s="51">
        <v>0</v>
      </c>
      <c r="G463" s="26">
        <f t="shared" ref="G463:G473" si="85">D463*F463</f>
        <v>0</v>
      </c>
      <c r="H463" s="27"/>
      <c r="I463" s="29"/>
      <c r="J463" s="6"/>
      <c r="K463" s="6"/>
      <c r="L463" s="22">
        <v>7.6999999999999999E-2</v>
      </c>
    </row>
    <row r="464" spans="1:12">
      <c r="A464" s="109" t="s">
        <v>94</v>
      </c>
      <c r="B464" s="12" t="s">
        <v>364</v>
      </c>
      <c r="C464" s="133">
        <f t="shared" si="81"/>
        <v>0</v>
      </c>
      <c r="D464" s="147">
        <v>0</v>
      </c>
      <c r="E464" s="154">
        <f t="shared" si="82"/>
        <v>0</v>
      </c>
      <c r="F464" s="51">
        <v>0</v>
      </c>
      <c r="G464" s="26">
        <f t="shared" si="85"/>
        <v>0</v>
      </c>
      <c r="H464" s="27"/>
      <c r="I464" s="29"/>
      <c r="J464" s="6"/>
      <c r="K464" s="6"/>
      <c r="L464" s="30">
        <v>0.115</v>
      </c>
    </row>
    <row r="465" spans="1:12">
      <c r="A465" s="109" t="s">
        <v>95</v>
      </c>
      <c r="B465" s="12" t="s">
        <v>96</v>
      </c>
      <c r="C465" s="133">
        <f t="shared" si="81"/>
        <v>0</v>
      </c>
      <c r="D465" s="147">
        <v>0</v>
      </c>
      <c r="E465" s="154">
        <f t="shared" si="82"/>
        <v>0</v>
      </c>
      <c r="F465" s="51">
        <v>0</v>
      </c>
      <c r="G465" s="26">
        <f t="shared" si="85"/>
        <v>0</v>
      </c>
      <c r="H465" s="27"/>
      <c r="I465" s="29"/>
      <c r="J465" s="6"/>
      <c r="K465" s="6"/>
      <c r="L465" s="30">
        <v>0.31</v>
      </c>
    </row>
    <row r="466" spans="1:12">
      <c r="A466" s="108" t="s">
        <v>97</v>
      </c>
      <c r="B466" s="12" t="s">
        <v>364</v>
      </c>
      <c r="C466" s="133">
        <f t="shared" si="81"/>
        <v>0</v>
      </c>
      <c r="D466" s="147">
        <v>0</v>
      </c>
      <c r="E466" s="154">
        <f t="shared" si="82"/>
        <v>0</v>
      </c>
      <c r="F466" s="51">
        <v>0</v>
      </c>
      <c r="G466" s="26">
        <f t="shared" si="85"/>
        <v>0</v>
      </c>
      <c r="H466" s="27"/>
      <c r="I466" s="29"/>
      <c r="J466" s="6"/>
      <c r="K466" s="6"/>
      <c r="L466" s="30"/>
    </row>
    <row r="467" spans="1:12">
      <c r="A467" s="109" t="s">
        <v>98</v>
      </c>
      <c r="B467" s="12" t="s">
        <v>99</v>
      </c>
      <c r="C467" s="133">
        <f t="shared" si="81"/>
        <v>0</v>
      </c>
      <c r="D467" s="147">
        <v>0</v>
      </c>
      <c r="E467" s="154">
        <f t="shared" si="82"/>
        <v>0</v>
      </c>
      <c r="F467" s="51">
        <v>0</v>
      </c>
      <c r="G467" s="26">
        <f t="shared" si="85"/>
        <v>0</v>
      </c>
      <c r="H467" s="27"/>
      <c r="I467" s="29"/>
      <c r="J467" s="6"/>
      <c r="K467" s="6"/>
      <c r="L467" s="30">
        <v>0.27</v>
      </c>
    </row>
    <row r="468" spans="1:12">
      <c r="A468" s="109" t="s">
        <v>100</v>
      </c>
      <c r="B468" s="12" t="s">
        <v>541</v>
      </c>
      <c r="C468" s="133">
        <f t="shared" si="81"/>
        <v>0</v>
      </c>
      <c r="D468" s="147">
        <v>0</v>
      </c>
      <c r="E468" s="154">
        <f t="shared" ref="E468:E473" si="86">C468-D468</f>
        <v>0</v>
      </c>
      <c r="F468" s="51">
        <v>0</v>
      </c>
      <c r="G468" s="26">
        <f t="shared" si="85"/>
        <v>0</v>
      </c>
      <c r="H468" s="27"/>
      <c r="I468" s="29"/>
      <c r="J468" s="6"/>
      <c r="K468" s="6"/>
      <c r="L468" s="22">
        <v>0.35</v>
      </c>
    </row>
    <row r="469" spans="1:12">
      <c r="A469" s="109" t="s">
        <v>101</v>
      </c>
      <c r="B469" s="12" t="s">
        <v>364</v>
      </c>
      <c r="C469" s="133">
        <f t="shared" si="81"/>
        <v>0</v>
      </c>
      <c r="D469" s="147">
        <v>0</v>
      </c>
      <c r="E469" s="154">
        <f t="shared" si="86"/>
        <v>0</v>
      </c>
      <c r="F469" s="51">
        <v>0</v>
      </c>
      <c r="G469" s="26">
        <f t="shared" si="85"/>
        <v>0</v>
      </c>
      <c r="H469" s="27"/>
      <c r="I469" s="29"/>
      <c r="J469" s="6"/>
      <c r="K469" s="6"/>
      <c r="L469" s="30"/>
    </row>
    <row r="470" spans="1:12">
      <c r="A470" s="109" t="s">
        <v>102</v>
      </c>
      <c r="B470" s="12" t="s">
        <v>364</v>
      </c>
      <c r="C470" s="133">
        <f t="shared" si="81"/>
        <v>0</v>
      </c>
      <c r="D470" s="147">
        <v>0</v>
      </c>
      <c r="E470" s="154">
        <f t="shared" si="86"/>
        <v>0</v>
      </c>
      <c r="F470" s="51">
        <v>0</v>
      </c>
      <c r="G470" s="26">
        <f t="shared" si="85"/>
        <v>0</v>
      </c>
      <c r="H470" s="27"/>
      <c r="I470" s="29"/>
      <c r="J470" s="6"/>
      <c r="K470" s="6"/>
      <c r="L470" s="22">
        <v>7.6999999999999999E-2</v>
      </c>
    </row>
    <row r="471" spans="1:12">
      <c r="A471" s="109" t="s">
        <v>103</v>
      </c>
      <c r="B471" s="12" t="s">
        <v>162</v>
      </c>
      <c r="C471" s="133">
        <f t="shared" si="81"/>
        <v>0</v>
      </c>
      <c r="D471" s="147">
        <v>0</v>
      </c>
      <c r="E471" s="154">
        <f t="shared" si="86"/>
        <v>0</v>
      </c>
      <c r="F471" s="51">
        <v>0</v>
      </c>
      <c r="G471" s="26">
        <f t="shared" si="85"/>
        <v>0</v>
      </c>
      <c r="H471" s="27"/>
      <c r="I471" s="29"/>
      <c r="J471" s="6"/>
      <c r="K471" s="6"/>
      <c r="L471" s="22">
        <v>0.1</v>
      </c>
    </row>
    <row r="472" spans="1:12">
      <c r="A472" s="109" t="s">
        <v>529</v>
      </c>
      <c r="B472" s="12"/>
      <c r="C472" s="133">
        <f t="shared" si="81"/>
        <v>0</v>
      </c>
      <c r="D472" s="147">
        <v>0</v>
      </c>
      <c r="E472" s="154">
        <f t="shared" si="86"/>
        <v>0</v>
      </c>
      <c r="F472" s="51">
        <v>0</v>
      </c>
      <c r="G472" s="26">
        <f t="shared" si="85"/>
        <v>0</v>
      </c>
      <c r="H472" s="27"/>
      <c r="I472" s="29"/>
      <c r="J472" s="6"/>
      <c r="K472" s="6"/>
      <c r="L472" s="30"/>
    </row>
    <row r="473" spans="1:12">
      <c r="A473" s="109" t="s">
        <v>529</v>
      </c>
      <c r="B473" s="12"/>
      <c r="C473" s="133">
        <f t="shared" si="81"/>
        <v>0</v>
      </c>
      <c r="D473" s="147">
        <v>0</v>
      </c>
      <c r="E473" s="154">
        <f t="shared" si="86"/>
        <v>0</v>
      </c>
      <c r="F473" s="51">
        <v>0</v>
      </c>
      <c r="G473" s="26">
        <f t="shared" si="85"/>
        <v>0</v>
      </c>
      <c r="H473" s="27"/>
      <c r="I473" s="29"/>
      <c r="J473" s="6"/>
      <c r="K473" s="6"/>
      <c r="L473" s="30"/>
    </row>
    <row r="474" spans="1:12">
      <c r="A474" s="111"/>
      <c r="B474" s="34"/>
      <c r="C474" s="136"/>
      <c r="D474" s="148"/>
      <c r="E474" s="154"/>
      <c r="F474" s="103"/>
      <c r="G474" s="26"/>
      <c r="H474" s="27"/>
      <c r="I474" s="29"/>
      <c r="J474" s="6"/>
      <c r="K474" s="6"/>
      <c r="L474" s="22"/>
    </row>
    <row r="475" spans="1:12" ht="16">
      <c r="A475" s="96" t="s">
        <v>104</v>
      </c>
    </row>
    <row r="476" spans="1:12">
      <c r="A476" s="164" t="s">
        <v>105</v>
      </c>
      <c r="B476" s="34" t="s">
        <v>162</v>
      </c>
      <c r="C476" s="133">
        <f>L476*$C$525*$B$528</f>
        <v>0</v>
      </c>
      <c r="D476" s="147">
        <v>0</v>
      </c>
      <c r="E476" s="154">
        <f>C476-D476</f>
        <v>0</v>
      </c>
      <c r="F476" s="25">
        <v>0</v>
      </c>
      <c r="G476" s="26">
        <f t="shared" ref="G476:G491" si="87">D476*F476</f>
        <v>0</v>
      </c>
      <c r="H476" s="53"/>
      <c r="I476" s="29"/>
      <c r="J476" s="6"/>
      <c r="K476" s="6"/>
      <c r="L476" s="30">
        <v>2.3E-2</v>
      </c>
    </row>
    <row r="477" spans="1:12">
      <c r="A477" s="110" t="s">
        <v>20</v>
      </c>
      <c r="B477" s="34" t="s">
        <v>21</v>
      </c>
      <c r="C477" s="133">
        <f t="shared" ref="C477:C493" si="88">L477*$C$525*$B$528</f>
        <v>0</v>
      </c>
      <c r="D477" s="147">
        <v>0</v>
      </c>
      <c r="E477" s="154">
        <f t="shared" ref="E477:E493" si="89">C477-D477</f>
        <v>0</v>
      </c>
      <c r="F477" s="51">
        <v>0</v>
      </c>
      <c r="G477" s="26">
        <f t="shared" si="87"/>
        <v>0</v>
      </c>
      <c r="H477" s="27"/>
      <c r="I477" s="53"/>
      <c r="J477" s="6"/>
      <c r="K477" s="43"/>
      <c r="L477" s="22">
        <v>7.6999999999999999E-2</v>
      </c>
    </row>
    <row r="478" spans="1:12">
      <c r="A478" s="110" t="s">
        <v>22</v>
      </c>
      <c r="B478" s="34" t="s">
        <v>79</v>
      </c>
      <c r="C478" s="133">
        <f t="shared" si="88"/>
        <v>0</v>
      </c>
      <c r="D478" s="147">
        <v>0</v>
      </c>
      <c r="E478" s="154">
        <f t="shared" si="89"/>
        <v>0</v>
      </c>
      <c r="F478" s="51">
        <v>0</v>
      </c>
      <c r="G478" s="26">
        <f t="shared" si="87"/>
        <v>0</v>
      </c>
      <c r="H478" s="27"/>
      <c r="I478" s="53"/>
      <c r="J478" s="6"/>
      <c r="K478" s="43"/>
      <c r="L478" s="22">
        <v>3.1E-2</v>
      </c>
    </row>
    <row r="479" spans="1:12">
      <c r="A479" s="110" t="s">
        <v>23</v>
      </c>
      <c r="B479" s="34" t="s">
        <v>571</v>
      </c>
      <c r="C479" s="133">
        <f t="shared" si="88"/>
        <v>0</v>
      </c>
      <c r="D479" s="147">
        <v>0</v>
      </c>
      <c r="E479" s="154">
        <f t="shared" si="89"/>
        <v>0</v>
      </c>
      <c r="F479" s="51">
        <v>0</v>
      </c>
      <c r="G479" s="26">
        <f t="shared" si="87"/>
        <v>0</v>
      </c>
      <c r="H479" s="27"/>
      <c r="I479" s="53"/>
      <c r="J479" s="6"/>
      <c r="K479" s="43"/>
      <c r="L479" s="22">
        <v>4.5999999999999999E-2</v>
      </c>
    </row>
    <row r="480" spans="1:12">
      <c r="A480" s="110" t="s">
        <v>24</v>
      </c>
      <c r="B480" s="34" t="s">
        <v>25</v>
      </c>
      <c r="C480" s="133">
        <f t="shared" si="88"/>
        <v>0</v>
      </c>
      <c r="D480" s="147">
        <v>0</v>
      </c>
      <c r="E480" s="154">
        <f t="shared" si="89"/>
        <v>0</v>
      </c>
      <c r="F480" s="51">
        <v>0</v>
      </c>
      <c r="G480" s="26">
        <f t="shared" si="87"/>
        <v>0</v>
      </c>
      <c r="H480" s="102"/>
      <c r="I480" s="53"/>
      <c r="J480" s="6"/>
      <c r="K480" s="6"/>
      <c r="L480" s="22">
        <v>3.1E-2</v>
      </c>
    </row>
    <row r="481" spans="1:12">
      <c r="A481" s="110" t="s">
        <v>26</v>
      </c>
      <c r="B481" s="34" t="s">
        <v>27</v>
      </c>
      <c r="C481" s="133">
        <f t="shared" si="88"/>
        <v>0</v>
      </c>
      <c r="D481" s="147">
        <v>0</v>
      </c>
      <c r="E481" s="154">
        <f t="shared" si="89"/>
        <v>0</v>
      </c>
      <c r="F481" s="51">
        <v>0</v>
      </c>
      <c r="G481" s="26">
        <f t="shared" si="87"/>
        <v>0</v>
      </c>
      <c r="H481" s="27"/>
      <c r="I481" s="53"/>
      <c r="J481" s="6"/>
      <c r="K481" s="43"/>
      <c r="L481" s="30">
        <v>2.3E-2</v>
      </c>
    </row>
    <row r="482" spans="1:12">
      <c r="A482" s="110" t="s">
        <v>28</v>
      </c>
      <c r="B482" s="34" t="s">
        <v>29</v>
      </c>
      <c r="C482" s="133">
        <f t="shared" si="88"/>
        <v>0</v>
      </c>
      <c r="D482" s="147">
        <v>0</v>
      </c>
      <c r="E482" s="154">
        <f t="shared" si="89"/>
        <v>0</v>
      </c>
      <c r="F482" s="51">
        <v>0</v>
      </c>
      <c r="G482" s="26">
        <f t="shared" si="87"/>
        <v>0</v>
      </c>
      <c r="H482" s="27"/>
      <c r="I482" s="53"/>
      <c r="J482" s="6"/>
      <c r="K482" s="43"/>
      <c r="L482" s="22">
        <v>7.6999999999999999E-2</v>
      </c>
    </row>
    <row r="483" spans="1:12">
      <c r="A483" s="108" t="s">
        <v>30</v>
      </c>
      <c r="B483" s="34" t="s">
        <v>298</v>
      </c>
      <c r="C483" s="133">
        <f t="shared" si="88"/>
        <v>0</v>
      </c>
      <c r="D483" s="147">
        <v>0</v>
      </c>
      <c r="E483" s="154">
        <f t="shared" si="89"/>
        <v>0</v>
      </c>
      <c r="F483" s="51">
        <v>0</v>
      </c>
      <c r="G483" s="26">
        <f t="shared" si="87"/>
        <v>0</v>
      </c>
      <c r="H483" s="28"/>
      <c r="I483" s="27"/>
      <c r="J483" s="6"/>
      <c r="K483" s="6"/>
      <c r="L483" s="22">
        <v>0.23</v>
      </c>
    </row>
    <row r="484" spans="1:12">
      <c r="A484" s="110" t="s">
        <v>299</v>
      </c>
      <c r="B484" s="34" t="s">
        <v>300</v>
      </c>
      <c r="C484" s="133">
        <f t="shared" si="88"/>
        <v>0</v>
      </c>
      <c r="D484" s="147">
        <v>0</v>
      </c>
      <c r="E484" s="154">
        <f t="shared" si="89"/>
        <v>0</v>
      </c>
      <c r="F484" s="51">
        <v>0</v>
      </c>
      <c r="G484" s="26">
        <f t="shared" si="87"/>
        <v>0</v>
      </c>
      <c r="H484" s="28"/>
      <c r="I484" s="27"/>
      <c r="J484" s="6"/>
      <c r="K484" s="44"/>
      <c r="L484" s="22">
        <v>7.6999999999999999E-2</v>
      </c>
    </row>
    <row r="485" spans="1:12">
      <c r="A485" s="110" t="s">
        <v>301</v>
      </c>
      <c r="B485" s="34" t="s">
        <v>302</v>
      </c>
      <c r="C485" s="133">
        <f t="shared" si="88"/>
        <v>0</v>
      </c>
      <c r="D485" s="147">
        <v>0</v>
      </c>
      <c r="E485" s="154">
        <f t="shared" si="89"/>
        <v>0</v>
      </c>
      <c r="F485" s="51">
        <v>0</v>
      </c>
      <c r="G485" s="26">
        <f t="shared" si="87"/>
        <v>0</v>
      </c>
      <c r="H485" s="27"/>
      <c r="I485" s="53"/>
      <c r="J485" s="6"/>
      <c r="K485" s="43"/>
      <c r="L485" s="22">
        <v>7.6999999999999999E-2</v>
      </c>
    </row>
    <row r="486" spans="1:12">
      <c r="A486" s="110" t="s">
        <v>303</v>
      </c>
      <c r="B486" s="34" t="s">
        <v>106</v>
      </c>
      <c r="C486" s="133">
        <f t="shared" si="88"/>
        <v>0</v>
      </c>
      <c r="D486" s="147">
        <v>0</v>
      </c>
      <c r="E486" s="154">
        <f t="shared" si="89"/>
        <v>0</v>
      </c>
      <c r="F486" s="51">
        <v>0</v>
      </c>
      <c r="G486" s="26">
        <f t="shared" si="87"/>
        <v>0</v>
      </c>
      <c r="H486" s="28"/>
      <c r="I486" s="27"/>
      <c r="J486" s="6"/>
      <c r="K486" s="44"/>
      <c r="L486" s="22">
        <v>7.6999999999999999E-2</v>
      </c>
    </row>
    <row r="487" spans="1:12">
      <c r="A487" s="110" t="s">
        <v>107</v>
      </c>
      <c r="B487" s="34" t="s">
        <v>162</v>
      </c>
      <c r="C487" s="133">
        <f t="shared" si="88"/>
        <v>0</v>
      </c>
      <c r="D487" s="147">
        <v>0</v>
      </c>
      <c r="E487" s="154">
        <f t="shared" si="89"/>
        <v>0</v>
      </c>
      <c r="F487" s="51">
        <v>0</v>
      </c>
      <c r="G487" s="26">
        <f t="shared" si="87"/>
        <v>0</v>
      </c>
      <c r="H487" s="28"/>
      <c r="I487" s="27"/>
      <c r="J487" s="6"/>
      <c r="K487" s="44"/>
      <c r="L487" s="30">
        <v>2.3E-2</v>
      </c>
    </row>
    <row r="488" spans="1:12">
      <c r="A488" s="110" t="s">
        <v>108</v>
      </c>
      <c r="B488" s="34" t="s">
        <v>109</v>
      </c>
      <c r="C488" s="133">
        <f t="shared" si="88"/>
        <v>0</v>
      </c>
      <c r="D488" s="147">
        <v>0</v>
      </c>
      <c r="E488" s="154">
        <f t="shared" si="89"/>
        <v>0</v>
      </c>
      <c r="F488" s="51">
        <v>0</v>
      </c>
      <c r="G488" s="26">
        <f t="shared" si="87"/>
        <v>0</v>
      </c>
      <c r="H488" s="27"/>
      <c r="I488" s="53"/>
      <c r="J488" s="6"/>
      <c r="K488" s="112"/>
      <c r="L488" s="22">
        <v>0.152</v>
      </c>
    </row>
    <row r="489" spans="1:12">
      <c r="A489" s="110" t="s">
        <v>110</v>
      </c>
      <c r="B489" s="34" t="s">
        <v>111</v>
      </c>
      <c r="C489" s="133">
        <f t="shared" si="88"/>
        <v>0</v>
      </c>
      <c r="D489" s="147">
        <v>0</v>
      </c>
      <c r="E489" s="154">
        <f t="shared" si="89"/>
        <v>0</v>
      </c>
      <c r="F489" s="51">
        <v>0</v>
      </c>
      <c r="G489" s="26">
        <f t="shared" si="87"/>
        <v>0</v>
      </c>
      <c r="H489" s="27"/>
      <c r="I489" s="53"/>
      <c r="J489" s="6"/>
      <c r="K489" s="43"/>
      <c r="L489" s="22">
        <v>0.1</v>
      </c>
    </row>
    <row r="490" spans="1:12">
      <c r="A490" s="110" t="s">
        <v>112</v>
      </c>
      <c r="B490" s="34" t="s">
        <v>113</v>
      </c>
      <c r="C490" s="133">
        <f t="shared" si="88"/>
        <v>0</v>
      </c>
      <c r="D490" s="147">
        <v>0</v>
      </c>
      <c r="E490" s="154">
        <f t="shared" si="89"/>
        <v>0</v>
      </c>
      <c r="F490" s="51">
        <v>0</v>
      </c>
      <c r="G490" s="26">
        <f t="shared" si="87"/>
        <v>0</v>
      </c>
      <c r="H490" s="27"/>
      <c r="I490" s="53"/>
      <c r="J490" s="6"/>
      <c r="K490" s="43"/>
      <c r="L490" s="22">
        <v>7.6999999999999999E-2</v>
      </c>
    </row>
    <row r="491" spans="1:12">
      <c r="A491" s="110" t="s">
        <v>114</v>
      </c>
      <c r="B491" s="34" t="s">
        <v>115</v>
      </c>
      <c r="C491" s="133">
        <f t="shared" si="88"/>
        <v>0</v>
      </c>
      <c r="D491" s="147">
        <v>0</v>
      </c>
      <c r="E491" s="154">
        <f t="shared" si="89"/>
        <v>0</v>
      </c>
      <c r="F491" s="51">
        <v>0</v>
      </c>
      <c r="G491" s="26">
        <f t="shared" si="87"/>
        <v>0</v>
      </c>
      <c r="H491" s="102"/>
      <c r="I491" s="27"/>
      <c r="J491" s="6"/>
      <c r="K491" s="44"/>
      <c r="L491" s="22">
        <v>7.6999999999999999E-2</v>
      </c>
    </row>
    <row r="492" spans="1:12">
      <c r="A492" s="110" t="s">
        <v>116</v>
      </c>
      <c r="B492" s="34" t="s">
        <v>117</v>
      </c>
      <c r="C492" s="133">
        <f t="shared" si="88"/>
        <v>0</v>
      </c>
      <c r="D492" s="147">
        <v>0</v>
      </c>
      <c r="E492" s="154">
        <f t="shared" si="89"/>
        <v>0</v>
      </c>
      <c r="F492" s="51">
        <v>0</v>
      </c>
      <c r="G492" s="26">
        <f t="shared" ref="G492:G507" si="90">D492*F492</f>
        <v>0</v>
      </c>
      <c r="H492" s="28"/>
      <c r="I492" s="27"/>
      <c r="J492" s="6"/>
      <c r="K492" s="44"/>
      <c r="L492" s="22">
        <v>7.6999999999999999E-2</v>
      </c>
    </row>
    <row r="493" spans="1:12">
      <c r="A493" s="110" t="s">
        <v>118</v>
      </c>
      <c r="B493" s="34" t="s">
        <v>115</v>
      </c>
      <c r="C493" s="133">
        <f t="shared" si="88"/>
        <v>0</v>
      </c>
      <c r="D493" s="147">
        <v>0</v>
      </c>
      <c r="E493" s="154">
        <f t="shared" si="89"/>
        <v>0</v>
      </c>
      <c r="F493" s="51">
        <v>0</v>
      </c>
      <c r="G493" s="26">
        <f t="shared" si="90"/>
        <v>0</v>
      </c>
      <c r="H493" s="28"/>
      <c r="I493" s="27"/>
      <c r="J493" s="6"/>
      <c r="K493" s="44"/>
      <c r="L493" s="22">
        <v>7.6999999999999999E-2</v>
      </c>
    </row>
    <row r="494" spans="1:12">
      <c r="A494" s="110" t="s">
        <v>119</v>
      </c>
      <c r="B494" s="34" t="s">
        <v>120</v>
      </c>
      <c r="C494" s="133">
        <f t="shared" ref="C494:C509" si="91">L494*$C$525*$B$528</f>
        <v>0</v>
      </c>
      <c r="D494" s="147">
        <v>0</v>
      </c>
      <c r="E494" s="154">
        <f t="shared" ref="E494:E509" si="92">C494-D494</f>
        <v>0</v>
      </c>
      <c r="F494" s="51">
        <v>0</v>
      </c>
      <c r="G494" s="26">
        <f t="shared" si="90"/>
        <v>0</v>
      </c>
      <c r="H494" s="102"/>
      <c r="I494" s="53"/>
      <c r="J494" s="6"/>
      <c r="K494" s="6"/>
      <c r="L494" s="22">
        <v>7.6999999999999999E-2</v>
      </c>
    </row>
    <row r="495" spans="1:12">
      <c r="A495" s="110" t="s">
        <v>121</v>
      </c>
      <c r="B495" s="34" t="s">
        <v>364</v>
      </c>
      <c r="C495" s="133">
        <f t="shared" si="91"/>
        <v>0</v>
      </c>
      <c r="D495" s="147">
        <v>0</v>
      </c>
      <c r="E495" s="154">
        <f t="shared" si="92"/>
        <v>0</v>
      </c>
      <c r="F495" s="51">
        <v>0</v>
      </c>
      <c r="G495" s="26">
        <f t="shared" si="90"/>
        <v>0</v>
      </c>
      <c r="H495" s="28"/>
      <c r="I495" s="27"/>
      <c r="J495" s="6"/>
      <c r="K495" s="44"/>
      <c r="L495" s="30">
        <v>2.3E-2</v>
      </c>
    </row>
    <row r="496" spans="1:12">
      <c r="A496" s="110" t="s">
        <v>122</v>
      </c>
      <c r="B496" s="34" t="s">
        <v>123</v>
      </c>
      <c r="C496" s="133">
        <f t="shared" si="91"/>
        <v>0</v>
      </c>
      <c r="D496" s="147">
        <v>0</v>
      </c>
      <c r="E496" s="154">
        <f t="shared" si="92"/>
        <v>0</v>
      </c>
      <c r="F496" s="51">
        <v>0</v>
      </c>
      <c r="G496" s="26">
        <f t="shared" si="90"/>
        <v>0</v>
      </c>
      <c r="H496" s="28"/>
      <c r="I496" s="27"/>
      <c r="J496" s="6"/>
      <c r="K496" s="44"/>
      <c r="L496" s="22">
        <v>7.6999999999999999E-2</v>
      </c>
    </row>
    <row r="497" spans="1:12">
      <c r="A497" s="110" t="s">
        <v>124</v>
      </c>
      <c r="B497" s="34" t="s">
        <v>106</v>
      </c>
      <c r="C497" s="133">
        <f t="shared" si="91"/>
        <v>0</v>
      </c>
      <c r="D497" s="147">
        <v>0</v>
      </c>
      <c r="E497" s="154">
        <f t="shared" si="92"/>
        <v>0</v>
      </c>
      <c r="F497" s="51">
        <v>0</v>
      </c>
      <c r="G497" s="26">
        <f t="shared" si="90"/>
        <v>0</v>
      </c>
      <c r="H497" s="28"/>
      <c r="I497" s="27"/>
      <c r="J497" s="6"/>
      <c r="K497" s="44"/>
      <c r="L497" s="30">
        <v>3.6999999999999998E-2</v>
      </c>
    </row>
    <row r="498" spans="1:12">
      <c r="A498" s="110" t="s">
        <v>125</v>
      </c>
      <c r="B498" s="34" t="s">
        <v>126</v>
      </c>
      <c r="C498" s="133">
        <f t="shared" si="91"/>
        <v>0</v>
      </c>
      <c r="D498" s="147">
        <v>0</v>
      </c>
      <c r="E498" s="154">
        <f t="shared" si="92"/>
        <v>0</v>
      </c>
      <c r="F498" s="51">
        <v>0</v>
      </c>
      <c r="G498" s="26">
        <f t="shared" si="90"/>
        <v>0</v>
      </c>
      <c r="H498" s="102"/>
      <c r="I498" s="53"/>
      <c r="J498" s="6"/>
      <c r="K498" s="44"/>
      <c r="L498" s="22">
        <v>7.7000000000000002E-3</v>
      </c>
    </row>
    <row r="499" spans="1:12">
      <c r="A499" s="110" t="s">
        <v>127</v>
      </c>
      <c r="B499" s="34" t="s">
        <v>128</v>
      </c>
      <c r="C499" s="133">
        <f t="shared" si="91"/>
        <v>0</v>
      </c>
      <c r="D499" s="147">
        <v>0</v>
      </c>
      <c r="E499" s="154">
        <f t="shared" si="92"/>
        <v>0</v>
      </c>
      <c r="F499" s="51">
        <v>0</v>
      </c>
      <c r="G499" s="26">
        <f t="shared" si="90"/>
        <v>0</v>
      </c>
      <c r="H499" s="27"/>
      <c r="I499" s="29"/>
      <c r="J499" s="6"/>
      <c r="K499" s="43"/>
      <c r="L499" s="30">
        <v>2.3E-2</v>
      </c>
    </row>
    <row r="500" spans="1:12">
      <c r="A500" s="110" t="s">
        <v>129</v>
      </c>
      <c r="B500" s="34" t="s">
        <v>130</v>
      </c>
      <c r="C500" s="133">
        <f t="shared" si="91"/>
        <v>0</v>
      </c>
      <c r="D500" s="147">
        <v>0</v>
      </c>
      <c r="E500" s="154">
        <f t="shared" si="92"/>
        <v>0</v>
      </c>
      <c r="F500" s="51">
        <v>0</v>
      </c>
      <c r="G500" s="26">
        <f t="shared" si="90"/>
        <v>0</v>
      </c>
      <c r="H500" s="27"/>
      <c r="I500" s="27"/>
      <c r="J500" s="6"/>
      <c r="K500" s="43"/>
      <c r="L500" s="22">
        <v>4.5999999999999999E-2</v>
      </c>
    </row>
    <row r="501" spans="1:12">
      <c r="A501" s="110" t="s">
        <v>131</v>
      </c>
      <c r="B501" s="34" t="s">
        <v>132</v>
      </c>
      <c r="C501" s="133">
        <f t="shared" si="91"/>
        <v>0</v>
      </c>
      <c r="D501" s="147">
        <v>0</v>
      </c>
      <c r="E501" s="154">
        <f t="shared" si="92"/>
        <v>0</v>
      </c>
      <c r="F501" s="51">
        <v>0</v>
      </c>
      <c r="G501" s="26">
        <f t="shared" si="90"/>
        <v>0</v>
      </c>
      <c r="H501" s="28"/>
      <c r="I501" s="27"/>
      <c r="J501" s="6"/>
      <c r="K501" s="44"/>
      <c r="L501" s="22">
        <v>4.5999999999999999E-2</v>
      </c>
    </row>
    <row r="502" spans="1:12">
      <c r="A502" s="110" t="s">
        <v>133</v>
      </c>
      <c r="B502" s="34" t="s">
        <v>130</v>
      </c>
      <c r="C502" s="133">
        <f t="shared" si="91"/>
        <v>0</v>
      </c>
      <c r="D502" s="147">
        <v>0</v>
      </c>
      <c r="E502" s="154">
        <f t="shared" si="92"/>
        <v>0</v>
      </c>
      <c r="F502" s="51">
        <v>0</v>
      </c>
      <c r="G502" s="26">
        <f t="shared" si="90"/>
        <v>0</v>
      </c>
      <c r="H502" s="102"/>
      <c r="I502" s="53"/>
      <c r="J502" s="6"/>
      <c r="K502" s="44"/>
      <c r="L502" s="22">
        <v>4.5999999999999999E-2</v>
      </c>
    </row>
    <row r="503" spans="1:12">
      <c r="A503" s="110" t="s">
        <v>134</v>
      </c>
      <c r="B503" s="34" t="s">
        <v>162</v>
      </c>
      <c r="C503" s="133">
        <f t="shared" si="91"/>
        <v>0</v>
      </c>
      <c r="D503" s="147">
        <v>0</v>
      </c>
      <c r="E503" s="154">
        <f t="shared" si="92"/>
        <v>0</v>
      </c>
      <c r="F503" s="51">
        <v>0</v>
      </c>
      <c r="G503" s="26">
        <f t="shared" si="90"/>
        <v>0</v>
      </c>
      <c r="H503" s="28"/>
      <c r="I503" s="27"/>
      <c r="J503" s="6"/>
      <c r="K503" s="44"/>
      <c r="L503" s="22">
        <v>4.5999999999999999E-2</v>
      </c>
    </row>
    <row r="504" spans="1:12">
      <c r="A504" s="110" t="s">
        <v>135</v>
      </c>
      <c r="B504" s="34" t="s">
        <v>136</v>
      </c>
      <c r="C504" s="133">
        <f t="shared" si="91"/>
        <v>0</v>
      </c>
      <c r="D504" s="147">
        <v>0</v>
      </c>
      <c r="E504" s="154">
        <f t="shared" si="92"/>
        <v>0</v>
      </c>
      <c r="F504" s="51">
        <v>0</v>
      </c>
      <c r="G504" s="26">
        <f t="shared" si="90"/>
        <v>0</v>
      </c>
      <c r="H504" s="28"/>
      <c r="I504" s="27"/>
      <c r="J504" s="6"/>
      <c r="K504" s="44"/>
      <c r="L504" s="22">
        <v>4.5999999999999999E-2</v>
      </c>
    </row>
    <row r="505" spans="1:12">
      <c r="A505" s="110" t="s">
        <v>137</v>
      </c>
      <c r="B505" s="34" t="s">
        <v>138</v>
      </c>
      <c r="C505" s="133">
        <f t="shared" si="91"/>
        <v>0</v>
      </c>
      <c r="D505" s="147">
        <v>0</v>
      </c>
      <c r="E505" s="154">
        <f t="shared" si="92"/>
        <v>0</v>
      </c>
      <c r="F505" s="51">
        <v>0</v>
      </c>
      <c r="G505" s="26">
        <f t="shared" si="90"/>
        <v>0</v>
      </c>
      <c r="H505" s="6"/>
      <c r="I505" s="6"/>
      <c r="J505" s="6"/>
      <c r="K505" s="6"/>
      <c r="L505" s="22">
        <v>4.5999999999999999E-2</v>
      </c>
    </row>
    <row r="506" spans="1:12">
      <c r="A506" s="110" t="s">
        <v>139</v>
      </c>
      <c r="B506" s="34" t="s">
        <v>541</v>
      </c>
      <c r="C506" s="133">
        <f t="shared" si="91"/>
        <v>0</v>
      </c>
      <c r="D506" s="147">
        <v>0</v>
      </c>
      <c r="E506" s="154">
        <f t="shared" si="92"/>
        <v>0</v>
      </c>
      <c r="F506" s="51">
        <v>0</v>
      </c>
      <c r="G506" s="26">
        <f t="shared" si="90"/>
        <v>0</v>
      </c>
      <c r="H506" s="6"/>
      <c r="I506" s="6"/>
      <c r="J506" s="6"/>
      <c r="K506" s="6"/>
      <c r="L506" s="30">
        <v>2.3E-2</v>
      </c>
    </row>
    <row r="507" spans="1:12">
      <c r="A507" s="110" t="s">
        <v>140</v>
      </c>
      <c r="B507" s="34" t="s">
        <v>141</v>
      </c>
      <c r="C507" s="133">
        <f t="shared" si="91"/>
        <v>0</v>
      </c>
      <c r="D507" s="147">
        <v>0</v>
      </c>
      <c r="E507" s="154">
        <f t="shared" si="92"/>
        <v>0</v>
      </c>
      <c r="F507" s="51">
        <v>0</v>
      </c>
      <c r="G507" s="26">
        <f t="shared" si="90"/>
        <v>0</v>
      </c>
      <c r="H507" s="27"/>
      <c r="I507" s="53"/>
      <c r="J507" s="6"/>
      <c r="K507" s="43"/>
      <c r="L507" s="22">
        <v>4.5999999999999999E-2</v>
      </c>
    </row>
    <row r="508" spans="1:12">
      <c r="A508" s="110" t="s">
        <v>142</v>
      </c>
      <c r="B508" s="34" t="s">
        <v>115</v>
      </c>
      <c r="C508" s="133">
        <f t="shared" si="91"/>
        <v>0</v>
      </c>
      <c r="D508" s="147">
        <v>0</v>
      </c>
      <c r="E508" s="154">
        <f t="shared" si="92"/>
        <v>0</v>
      </c>
      <c r="F508" s="51">
        <v>0</v>
      </c>
      <c r="G508" s="26">
        <f t="shared" ref="G508:G516" si="93">D508*F508</f>
        <v>0</v>
      </c>
      <c r="H508" s="28"/>
      <c r="I508" s="27"/>
      <c r="J508" s="6"/>
      <c r="K508" s="44"/>
      <c r="L508" s="22">
        <v>7.6999999999999999E-2</v>
      </c>
    </row>
    <row r="509" spans="1:12">
      <c r="A509" s="110" t="s">
        <v>143</v>
      </c>
      <c r="B509" s="34" t="s">
        <v>144</v>
      </c>
      <c r="C509" s="133">
        <f t="shared" si="91"/>
        <v>0</v>
      </c>
      <c r="D509" s="147">
        <v>0</v>
      </c>
      <c r="E509" s="154">
        <f t="shared" si="92"/>
        <v>0</v>
      </c>
      <c r="F509" s="51">
        <v>0</v>
      </c>
      <c r="G509" s="26">
        <f t="shared" si="93"/>
        <v>0</v>
      </c>
      <c r="H509" s="102"/>
      <c r="I509" s="53"/>
      <c r="J509" s="6"/>
      <c r="K509" s="6"/>
      <c r="L509" s="30">
        <v>0.115</v>
      </c>
    </row>
    <row r="510" spans="1:12">
      <c r="A510" s="110" t="s">
        <v>145</v>
      </c>
      <c r="B510" s="34" t="s">
        <v>146</v>
      </c>
      <c r="C510" s="133">
        <f t="shared" ref="C510:C516" si="94">L510*$C$525*$B$528</f>
        <v>0</v>
      </c>
      <c r="D510" s="147">
        <v>0</v>
      </c>
      <c r="E510" s="154">
        <f t="shared" ref="E510:E516" si="95">C510-D510</f>
        <v>0</v>
      </c>
      <c r="F510" s="51">
        <v>0</v>
      </c>
      <c r="G510" s="26">
        <f t="shared" si="93"/>
        <v>0</v>
      </c>
      <c r="H510" s="27"/>
      <c r="I510" s="53"/>
      <c r="J510" s="6"/>
      <c r="K510" s="112"/>
      <c r="L510" s="30">
        <v>2.3E-2</v>
      </c>
    </row>
    <row r="511" spans="1:12">
      <c r="A511" s="110" t="s">
        <v>147</v>
      </c>
      <c r="B511" s="34" t="s">
        <v>148</v>
      </c>
      <c r="C511" s="133">
        <f t="shared" si="94"/>
        <v>0</v>
      </c>
      <c r="D511" s="147">
        <v>0</v>
      </c>
      <c r="E511" s="154">
        <f t="shared" si="95"/>
        <v>0</v>
      </c>
      <c r="F511" s="51">
        <v>0</v>
      </c>
      <c r="G511" s="26">
        <f t="shared" si="93"/>
        <v>0</v>
      </c>
      <c r="H511" s="102"/>
      <c r="I511" s="53"/>
      <c r="J511" s="6"/>
      <c r="K511" s="6"/>
      <c r="L511" s="22">
        <v>7.6999999999999999E-2</v>
      </c>
    </row>
    <row r="512" spans="1:12">
      <c r="A512" s="110" t="s">
        <v>149</v>
      </c>
      <c r="B512" s="34" t="s">
        <v>148</v>
      </c>
      <c r="C512" s="133">
        <f t="shared" si="94"/>
        <v>0</v>
      </c>
      <c r="D512" s="147">
        <v>0</v>
      </c>
      <c r="E512" s="154">
        <f t="shared" si="95"/>
        <v>0</v>
      </c>
      <c r="F512" s="51">
        <v>0</v>
      </c>
      <c r="G512" s="26">
        <f t="shared" si="93"/>
        <v>0</v>
      </c>
      <c r="H512" s="102"/>
      <c r="I512" s="53"/>
      <c r="J512" s="6"/>
      <c r="K512" s="6"/>
      <c r="L512" s="30">
        <v>0.115</v>
      </c>
    </row>
    <row r="513" spans="1:12">
      <c r="A513" s="110" t="s">
        <v>150</v>
      </c>
      <c r="B513" s="34" t="s">
        <v>151</v>
      </c>
      <c r="C513" s="133">
        <f t="shared" si="94"/>
        <v>0</v>
      </c>
      <c r="D513" s="147">
        <v>0</v>
      </c>
      <c r="E513" s="154">
        <f t="shared" si="95"/>
        <v>0</v>
      </c>
      <c r="F513" s="51">
        <v>0</v>
      </c>
      <c r="G513" s="26">
        <f t="shared" si="93"/>
        <v>0</v>
      </c>
      <c r="H513" s="27"/>
      <c r="I513" s="53"/>
      <c r="J513" s="6"/>
      <c r="K513" s="43"/>
      <c r="L513" s="22">
        <v>0.23</v>
      </c>
    </row>
    <row r="514" spans="1:12">
      <c r="A514" s="110" t="s">
        <v>529</v>
      </c>
      <c r="B514" s="34"/>
      <c r="C514" s="133">
        <f t="shared" si="94"/>
        <v>0</v>
      </c>
      <c r="D514" s="147">
        <v>0</v>
      </c>
      <c r="E514" s="154">
        <f t="shared" si="95"/>
        <v>0</v>
      </c>
      <c r="F514" s="51">
        <v>0</v>
      </c>
      <c r="G514" s="26">
        <f t="shared" si="93"/>
        <v>0</v>
      </c>
      <c r="H514" s="27"/>
      <c r="I514" s="53"/>
      <c r="J514" s="6"/>
      <c r="K514" s="43"/>
      <c r="L514" s="22"/>
    </row>
    <row r="515" spans="1:12">
      <c r="A515" s="110" t="s">
        <v>529</v>
      </c>
      <c r="B515" s="34"/>
      <c r="C515" s="133">
        <f t="shared" si="94"/>
        <v>0</v>
      </c>
      <c r="D515" s="147">
        <v>0</v>
      </c>
      <c r="E515" s="154">
        <f t="shared" si="95"/>
        <v>0</v>
      </c>
      <c r="F515" s="51">
        <v>0</v>
      </c>
      <c r="G515" s="26">
        <f t="shared" si="93"/>
        <v>0</v>
      </c>
      <c r="H515" s="27"/>
      <c r="I515" s="53"/>
      <c r="J515" s="6"/>
      <c r="K515" s="43"/>
      <c r="L515" s="22"/>
    </row>
    <row r="516" spans="1:12">
      <c r="A516" s="110" t="s">
        <v>529</v>
      </c>
      <c r="B516" s="12"/>
      <c r="C516" s="133">
        <f t="shared" si="94"/>
        <v>0</v>
      </c>
      <c r="D516" s="147">
        <v>0</v>
      </c>
      <c r="E516" s="154">
        <f t="shared" si="95"/>
        <v>0</v>
      </c>
      <c r="F516" s="51">
        <v>0</v>
      </c>
      <c r="G516" s="26">
        <f t="shared" si="93"/>
        <v>0</v>
      </c>
      <c r="H516" s="27"/>
      <c r="I516" s="53"/>
      <c r="J516" s="6"/>
      <c r="K516" s="43"/>
      <c r="L516" s="22"/>
    </row>
    <row r="518" spans="1:12">
      <c r="A518" s="113" t="s">
        <v>152</v>
      </c>
      <c r="B518" s="114" t="s">
        <v>153</v>
      </c>
      <c r="C518" s="137" t="s">
        <v>154</v>
      </c>
      <c r="D518" s="148"/>
      <c r="E518" s="155"/>
      <c r="F518" s="115"/>
      <c r="G518" s="6"/>
      <c r="H518" s="116"/>
      <c r="I518" s="117"/>
      <c r="J518" s="6"/>
      <c r="K518" s="118"/>
      <c r="L518" s="37"/>
    </row>
    <row r="519" spans="1:12">
      <c r="A519" s="119" t="s">
        <v>40</v>
      </c>
      <c r="B519" s="120">
        <v>0</v>
      </c>
      <c r="C519" s="138">
        <f>B519*0.5</f>
        <v>0</v>
      </c>
      <c r="D519" s="148"/>
      <c r="E519" s="155"/>
      <c r="F519" s="115"/>
      <c r="G519" s="6"/>
      <c r="H519" s="116"/>
      <c r="I519" s="117"/>
      <c r="J519" s="6"/>
      <c r="K519" s="118"/>
      <c r="L519" s="37"/>
    </row>
    <row r="520" spans="1:12">
      <c r="A520" s="121" t="s">
        <v>41</v>
      </c>
      <c r="B520" s="122">
        <v>0</v>
      </c>
      <c r="C520" s="139">
        <f>B520*0.75</f>
        <v>0</v>
      </c>
      <c r="D520" s="148"/>
      <c r="E520" s="155"/>
      <c r="F520" s="115"/>
      <c r="G520" s="6"/>
      <c r="H520" s="116"/>
      <c r="I520" s="117"/>
      <c r="J520" s="6"/>
      <c r="K520" s="118"/>
      <c r="L520" s="37"/>
    </row>
    <row r="521" spans="1:12">
      <c r="A521" s="121" t="s">
        <v>42</v>
      </c>
      <c r="B521" s="122">
        <v>0</v>
      </c>
      <c r="C521" s="139">
        <f>B521*1.25</f>
        <v>0</v>
      </c>
      <c r="D521" s="148"/>
      <c r="E521" s="155"/>
      <c r="F521" s="115"/>
      <c r="G521" s="6"/>
      <c r="H521" s="116"/>
      <c r="I521" s="117"/>
      <c r="J521" s="6"/>
      <c r="K521" s="118"/>
      <c r="L521" s="37"/>
    </row>
    <row r="522" spans="1:12">
      <c r="A522" s="121" t="s">
        <v>43</v>
      </c>
      <c r="B522" s="122">
        <v>0</v>
      </c>
      <c r="C522" s="139">
        <f>B522*1.5</f>
        <v>0</v>
      </c>
      <c r="D522" s="148"/>
      <c r="E522" s="155"/>
      <c r="F522" s="115"/>
      <c r="G522" s="6"/>
      <c r="H522" s="116"/>
      <c r="I522" s="117"/>
      <c r="J522" s="6"/>
      <c r="K522" s="118"/>
      <c r="L522" s="37"/>
    </row>
    <row r="523" spans="1:12">
      <c r="A523" s="121" t="s">
        <v>44</v>
      </c>
      <c r="B523" s="122">
        <v>0</v>
      </c>
      <c r="C523" s="139">
        <f>B523*1</f>
        <v>0</v>
      </c>
      <c r="D523" s="148"/>
      <c r="E523" s="155"/>
      <c r="F523" s="115"/>
      <c r="G523" s="6"/>
      <c r="H523" s="116"/>
      <c r="I523" s="117"/>
      <c r="J523" s="6"/>
      <c r="K523" s="118"/>
      <c r="L523" s="37"/>
    </row>
    <row r="524" spans="1:12">
      <c r="A524" s="123" t="s">
        <v>45</v>
      </c>
      <c r="B524" s="124">
        <v>0</v>
      </c>
      <c r="C524" s="139">
        <f>B524*1</f>
        <v>0</v>
      </c>
      <c r="D524" s="148"/>
      <c r="E524" s="155"/>
      <c r="F524" s="115"/>
      <c r="G524" s="6"/>
      <c r="H524" s="116"/>
      <c r="I524" s="117"/>
      <c r="J524" s="6"/>
      <c r="K524" s="118"/>
      <c r="L524" s="37"/>
    </row>
    <row r="525" spans="1:12">
      <c r="B525" s="125" t="s">
        <v>46</v>
      </c>
      <c r="C525" s="140">
        <f>SUM(C519:C524)</f>
        <v>0</v>
      </c>
      <c r="D525" s="148"/>
      <c r="E525" s="155"/>
      <c r="F525" s="115"/>
      <c r="G525" s="6"/>
      <c r="H525" s="116"/>
      <c r="I525" s="117"/>
      <c r="J525" s="6"/>
      <c r="K525" s="118"/>
      <c r="L525" s="37"/>
    </row>
    <row r="526" spans="1:12">
      <c r="A526" s="6"/>
      <c r="B526" s="126"/>
      <c r="C526" s="141"/>
      <c r="D526" s="148"/>
      <c r="E526" s="155"/>
      <c r="F526" s="115"/>
      <c r="G526" s="6"/>
      <c r="H526" s="116"/>
      <c r="I526" s="117"/>
      <c r="J526" s="6"/>
      <c r="K526" s="118"/>
      <c r="L526" s="37"/>
    </row>
    <row r="527" spans="1:12">
      <c r="A527" s="6"/>
      <c r="B527" s="127" t="s">
        <v>47</v>
      </c>
      <c r="C527" s="141"/>
      <c r="D527" s="148"/>
      <c r="E527" s="155"/>
      <c r="F527" s="115"/>
      <c r="G527" s="6"/>
      <c r="H527" s="116"/>
      <c r="I527" s="117"/>
      <c r="J527" s="6"/>
      <c r="K527" s="118"/>
      <c r="L527" s="37"/>
    </row>
    <row r="528" spans="1:12">
      <c r="A528" s="6" t="s">
        <v>48</v>
      </c>
      <c r="B528" s="127">
        <v>0</v>
      </c>
      <c r="C528" s="141"/>
      <c r="D528" s="148"/>
      <c r="E528" s="155"/>
      <c r="F528" s="115"/>
      <c r="G528" s="6"/>
      <c r="H528" s="116"/>
      <c r="I528" s="117"/>
      <c r="J528" s="6"/>
      <c r="K528" s="118"/>
      <c r="L528" s="37"/>
    </row>
    <row r="529" spans="1:12">
      <c r="A529" s="6" t="s">
        <v>49</v>
      </c>
      <c r="B529" s="127">
        <v>0</v>
      </c>
      <c r="C529" s="141"/>
      <c r="D529" s="148"/>
      <c r="E529" s="155"/>
      <c r="F529" s="115"/>
      <c r="G529" s="6"/>
      <c r="H529" s="116"/>
      <c r="I529" s="117"/>
      <c r="J529" s="6"/>
      <c r="K529" s="118"/>
      <c r="L529" s="37"/>
    </row>
    <row r="530" spans="1:12">
      <c r="B530" s="128"/>
      <c r="C530" s="142"/>
      <c r="D530" s="150"/>
      <c r="E530" s="155"/>
      <c r="F530" s="115"/>
      <c r="G530" s="117"/>
      <c r="H530" s="116"/>
      <c r="I530" s="118"/>
      <c r="J530" s="6"/>
      <c r="K530" s="6"/>
      <c r="L530" s="37"/>
    </row>
    <row r="531" spans="1:12">
      <c r="A531" s="6"/>
      <c r="B531" s="128"/>
      <c r="C531" s="142"/>
      <c r="D531" s="150"/>
      <c r="E531" s="155"/>
      <c r="F531" s="115"/>
      <c r="G531" s="117"/>
      <c r="H531" s="116"/>
      <c r="I531" s="118"/>
      <c r="J531" s="6"/>
      <c r="K531" s="6"/>
      <c r="L531" s="37"/>
    </row>
    <row r="532" spans="1:12">
      <c r="A532" s="6" t="s">
        <v>50</v>
      </c>
      <c r="B532" s="34"/>
      <c r="C532" s="134"/>
      <c r="D532" s="148"/>
      <c r="E532" s="155"/>
      <c r="F532" s="36"/>
      <c r="G532" s="6"/>
      <c r="H532" s="116"/>
      <c r="I532" s="118"/>
      <c r="J532" s="6"/>
      <c r="K532" s="6"/>
      <c r="L532" s="37"/>
    </row>
    <row r="533" spans="1:12">
      <c r="A533" s="129" t="s">
        <v>51</v>
      </c>
      <c r="B533" s="34"/>
      <c r="C533" s="134"/>
      <c r="D533" s="148"/>
      <c r="E533" s="155"/>
      <c r="F533" s="36"/>
      <c r="G533" s="6"/>
      <c r="H533" s="116"/>
      <c r="I533" s="118"/>
      <c r="J533" s="6"/>
      <c r="K533" s="6"/>
      <c r="L533" s="37"/>
    </row>
    <row r="534" spans="1:12">
      <c r="A534" s="6" t="s">
        <v>52</v>
      </c>
      <c r="B534" s="34"/>
      <c r="C534" s="134"/>
      <c r="D534" s="148"/>
      <c r="E534" s="155"/>
      <c r="F534" s="36"/>
      <c r="G534" s="6"/>
      <c r="H534" s="116"/>
      <c r="I534" s="118"/>
      <c r="J534" s="6"/>
      <c r="K534" s="6"/>
      <c r="L534" s="37"/>
    </row>
    <row r="535" spans="1:12">
      <c r="A535" s="6" t="s">
        <v>3</v>
      </c>
      <c r="B535" s="34"/>
      <c r="C535" s="134"/>
      <c r="D535" s="148"/>
      <c r="E535" s="155"/>
      <c r="F535" s="36"/>
      <c r="G535" s="6"/>
      <c r="H535" s="116"/>
      <c r="I535" s="118"/>
      <c r="J535" s="6"/>
      <c r="K535" s="6"/>
      <c r="L535" s="37"/>
    </row>
    <row r="536" spans="1:12">
      <c r="A536" s="6" t="s">
        <v>4</v>
      </c>
      <c r="B536" s="34"/>
      <c r="C536" s="134"/>
      <c r="D536" s="148"/>
      <c r="E536" s="155"/>
      <c r="F536" s="36"/>
      <c r="G536" s="6"/>
      <c r="H536" s="116"/>
      <c r="I536" s="118"/>
      <c r="J536" s="6"/>
      <c r="K536" s="6"/>
      <c r="L536" s="37"/>
    </row>
    <row r="537" spans="1:12">
      <c r="A537" s="6" t="s">
        <v>5</v>
      </c>
      <c r="B537" s="34"/>
      <c r="C537" s="134"/>
      <c r="D537" s="148"/>
      <c r="E537" s="155"/>
      <c r="F537" s="36"/>
      <c r="G537" s="6"/>
      <c r="H537" s="116"/>
      <c r="I537" s="118"/>
      <c r="J537" s="6"/>
      <c r="K537" s="6"/>
      <c r="L537" s="37"/>
    </row>
    <row r="538" spans="1:12">
      <c r="A538" s="6" t="s">
        <v>57</v>
      </c>
      <c r="B538" s="34"/>
      <c r="C538" s="134"/>
      <c r="D538" s="148"/>
      <c r="E538" s="155"/>
      <c r="F538" s="36"/>
      <c r="G538" s="6"/>
      <c r="H538" s="116"/>
      <c r="I538" s="118"/>
      <c r="J538" s="6"/>
      <c r="K538" s="6"/>
      <c r="L538" s="37"/>
    </row>
    <row r="539" spans="1:12">
      <c r="A539" s="6"/>
      <c r="B539" s="34"/>
      <c r="C539" s="134"/>
      <c r="D539" s="148"/>
      <c r="E539" s="155"/>
      <c r="F539" s="36"/>
      <c r="G539" s="6"/>
      <c r="H539" s="116"/>
      <c r="I539" s="118"/>
      <c r="J539" s="6"/>
      <c r="K539" s="6"/>
      <c r="L539" s="37"/>
    </row>
    <row r="540" spans="1:12">
      <c r="A540" s="129" t="s">
        <v>58</v>
      </c>
      <c r="B540" s="34"/>
      <c r="C540" s="134"/>
      <c r="D540" s="148"/>
      <c r="E540" s="155"/>
      <c r="F540" s="36"/>
      <c r="G540" s="6"/>
      <c r="H540" s="116"/>
      <c r="I540" s="118"/>
      <c r="J540" s="6"/>
      <c r="K540" s="6"/>
      <c r="L540" s="37"/>
    </row>
    <row r="541" spans="1:12">
      <c r="A541" s="6" t="s">
        <v>59</v>
      </c>
      <c r="B541" s="34"/>
      <c r="C541" s="134"/>
      <c r="D541" s="148"/>
      <c r="E541" s="155"/>
      <c r="F541" s="36"/>
      <c r="G541" s="6"/>
      <c r="H541" s="116"/>
      <c r="I541" s="118"/>
      <c r="J541" s="6"/>
      <c r="K541" s="6"/>
      <c r="L541" s="37"/>
    </row>
    <row r="542" spans="1:12">
      <c r="A542" s="6" t="s">
        <v>60</v>
      </c>
      <c r="B542" s="34"/>
      <c r="C542" s="134"/>
      <c r="D542" s="148"/>
      <c r="E542" s="155"/>
      <c r="F542" s="36"/>
      <c r="G542" s="6"/>
      <c r="H542" s="116"/>
      <c r="I542" s="118"/>
      <c r="J542" s="6"/>
      <c r="K542" s="6"/>
      <c r="L542" s="37"/>
    </row>
    <row r="543" spans="1:12">
      <c r="A543" s="62" t="s">
        <v>61</v>
      </c>
      <c r="B543" s="34"/>
      <c r="C543" s="134"/>
      <c r="D543" s="148"/>
      <c r="E543" s="155"/>
      <c r="F543" s="36"/>
      <c r="G543" s="6"/>
      <c r="H543" s="6"/>
      <c r="I543" s="6"/>
      <c r="J543" s="6"/>
      <c r="K543" s="6"/>
      <c r="L543" s="37"/>
    </row>
    <row r="544" spans="1:12">
      <c r="A544" s="37" t="s">
        <v>62</v>
      </c>
      <c r="B544" s="34"/>
      <c r="C544" s="134"/>
      <c r="D544" s="148"/>
      <c r="E544" s="155"/>
      <c r="F544" s="36"/>
      <c r="G544" s="6"/>
      <c r="H544" s="6"/>
      <c r="I544" s="6"/>
      <c r="J544" s="6"/>
      <c r="K544" s="6"/>
      <c r="L544" s="37"/>
    </row>
    <row r="545" spans="1:12">
      <c r="A545" s="37" t="s">
        <v>63</v>
      </c>
      <c r="B545" s="34"/>
      <c r="C545" s="134"/>
      <c r="D545" s="148"/>
      <c r="E545" s="155"/>
      <c r="F545" s="36"/>
      <c r="G545" s="6"/>
      <c r="H545" s="6"/>
      <c r="I545" s="6"/>
      <c r="J545" s="6"/>
      <c r="K545" s="6"/>
      <c r="L545" s="37"/>
    </row>
    <row r="546" spans="1:12">
      <c r="A546" s="37" t="s">
        <v>64</v>
      </c>
      <c r="B546" s="34"/>
      <c r="C546" s="134"/>
      <c r="D546" s="148"/>
      <c r="E546" s="155"/>
      <c r="F546" s="36"/>
      <c r="G546" s="6"/>
      <c r="H546" s="6"/>
      <c r="I546" s="6"/>
      <c r="J546" s="6"/>
      <c r="K546" s="6"/>
      <c r="L546" s="37"/>
    </row>
    <row r="547" spans="1:12">
      <c r="A547" s="37"/>
      <c r="B547" s="34"/>
      <c r="C547" s="134"/>
      <c r="D547" s="148"/>
      <c r="E547" s="155"/>
      <c r="F547" s="36"/>
      <c r="G547" s="6"/>
      <c r="H547" s="6"/>
      <c r="I547" s="6"/>
      <c r="J547" s="6"/>
      <c r="K547" s="6"/>
      <c r="L547" s="37"/>
    </row>
    <row r="548" spans="1:12">
      <c r="A548" s="163" t="s">
        <v>65</v>
      </c>
      <c r="B548" s="34"/>
      <c r="C548" s="134"/>
      <c r="D548" s="148"/>
      <c r="E548" s="155"/>
      <c r="F548" s="36"/>
      <c r="G548" s="6"/>
      <c r="H548" s="6"/>
      <c r="I548" s="6"/>
      <c r="J548" s="6"/>
      <c r="K548" s="6"/>
      <c r="L548" s="37"/>
    </row>
    <row r="549" spans="1:12">
      <c r="A549" s="37" t="s">
        <v>66</v>
      </c>
      <c r="B549" s="34"/>
      <c r="C549" s="134"/>
      <c r="D549" s="148"/>
      <c r="E549" s="155"/>
      <c r="F549" s="36"/>
      <c r="G549" s="6"/>
      <c r="H549" s="6"/>
      <c r="I549" s="6"/>
      <c r="J549" s="6"/>
      <c r="K549" s="6"/>
      <c r="L549" s="37"/>
    </row>
    <row r="550" spans="1:12">
      <c r="A550" s="37" t="s">
        <v>15</v>
      </c>
      <c r="B550" s="34"/>
      <c r="C550" s="134"/>
      <c r="D550" s="148"/>
      <c r="E550" s="155"/>
      <c r="F550" s="36"/>
      <c r="G550" s="6"/>
      <c r="H550" s="6"/>
      <c r="I550" s="6"/>
      <c r="J550" s="6"/>
      <c r="K550" s="6"/>
      <c r="L550" s="37"/>
    </row>
    <row r="551" spans="1:12">
      <c r="A551" s="37" t="s">
        <v>16</v>
      </c>
      <c r="B551" s="34"/>
      <c r="C551" s="134"/>
      <c r="D551" s="148"/>
      <c r="E551" s="155"/>
      <c r="F551" s="36"/>
      <c r="G551" s="6"/>
      <c r="H551" s="6"/>
      <c r="I551" s="6"/>
      <c r="J551" s="6"/>
      <c r="K551" s="6"/>
      <c r="L551" s="37"/>
    </row>
    <row r="552" spans="1:12">
      <c r="A552" s="37"/>
      <c r="B552" s="34"/>
      <c r="C552" s="134"/>
      <c r="D552" s="148"/>
      <c r="E552" s="155"/>
      <c r="F552" s="36"/>
      <c r="G552" s="6"/>
      <c r="H552" s="6"/>
      <c r="I552" s="6"/>
      <c r="J552" s="6"/>
      <c r="K552" s="6"/>
      <c r="L552" s="37"/>
    </row>
    <row r="553" spans="1:12">
      <c r="A553" s="37" t="s">
        <v>17</v>
      </c>
      <c r="B553" s="34"/>
      <c r="C553" s="134"/>
      <c r="D553" s="148"/>
      <c r="E553" s="155"/>
      <c r="F553" s="36"/>
      <c r="G553" s="6"/>
      <c r="H553" s="6"/>
      <c r="I553" s="6"/>
      <c r="J553" s="6"/>
      <c r="K553" s="6"/>
      <c r="L553" s="37"/>
    </row>
    <row r="554" spans="1:12">
      <c r="A554" s="6" t="s">
        <v>18</v>
      </c>
      <c r="B554" s="34"/>
      <c r="C554" s="134"/>
      <c r="D554" s="148"/>
      <c r="E554" s="155"/>
      <c r="F554" s="36"/>
      <c r="G554" s="6"/>
      <c r="H554" s="6"/>
      <c r="I554" s="6"/>
      <c r="J554" s="6"/>
      <c r="K554" s="6"/>
      <c r="L554" s="37"/>
    </row>
    <row r="555" spans="1:12">
      <c r="A555" s="6"/>
      <c r="B555" s="34"/>
      <c r="C555" s="134"/>
      <c r="D555" s="148"/>
      <c r="E555" s="155"/>
      <c r="F555" s="36"/>
      <c r="G555" s="6"/>
      <c r="H555" s="6"/>
      <c r="I555" s="6"/>
      <c r="J555" s="6"/>
      <c r="K555" s="6"/>
      <c r="L555" s="37"/>
    </row>
    <row r="556" spans="1:12">
      <c r="A556" s="6" t="s">
        <v>19</v>
      </c>
      <c r="B556" s="34"/>
      <c r="C556" s="134"/>
      <c r="D556" s="148"/>
      <c r="E556" s="155"/>
      <c r="F556" s="36"/>
      <c r="G556" s="6"/>
      <c r="H556" s="6"/>
      <c r="I556" s="6"/>
      <c r="J556" s="6"/>
      <c r="K556" s="6"/>
      <c r="L556" s="37"/>
    </row>
    <row r="557" spans="1:12">
      <c r="A557" s="6" t="s">
        <v>0</v>
      </c>
      <c r="B557" s="34"/>
      <c r="C557" s="134"/>
      <c r="D557" s="148"/>
      <c r="E557" s="155"/>
      <c r="F557" s="36"/>
      <c r="G557" s="6"/>
      <c r="H557" s="6"/>
      <c r="I557" s="6"/>
      <c r="J557" s="6"/>
      <c r="K557" s="6"/>
      <c r="L557" s="37"/>
    </row>
    <row r="558" spans="1:12">
      <c r="A558" s="129"/>
      <c r="B558" s="34"/>
      <c r="C558" s="134"/>
      <c r="D558" s="148"/>
      <c r="E558" s="155"/>
      <c r="F558" s="36"/>
      <c r="G558" s="6"/>
      <c r="H558" s="6"/>
      <c r="I558" s="6"/>
      <c r="J558" s="6"/>
      <c r="K558" s="6"/>
      <c r="L558" s="37"/>
    </row>
    <row r="559" spans="1:12">
      <c r="A559" s="129" t="s">
        <v>1</v>
      </c>
      <c r="B559" s="34"/>
      <c r="C559" s="134"/>
      <c r="D559" s="148"/>
      <c r="E559" s="155"/>
      <c r="F559" s="36"/>
      <c r="G559" s="6"/>
      <c r="H559" s="6"/>
      <c r="I559" s="6"/>
      <c r="J559" s="6"/>
      <c r="K559" s="6"/>
      <c r="L559" s="37"/>
    </row>
    <row r="560" spans="1:12">
      <c r="A560" s="6" t="s">
        <v>2</v>
      </c>
      <c r="B560" s="34"/>
      <c r="C560" s="134"/>
      <c r="D560" s="148"/>
      <c r="E560" s="155"/>
      <c r="F560" s="36"/>
      <c r="G560" s="6"/>
      <c r="H560" s="6"/>
      <c r="I560" s="6"/>
      <c r="J560" s="6"/>
      <c r="K560" s="6"/>
      <c r="L560" s="37"/>
    </row>
    <row r="561" spans="1:12">
      <c r="A561" s="6"/>
      <c r="B561" s="34"/>
      <c r="C561" s="134"/>
      <c r="D561" s="148"/>
      <c r="E561" s="155"/>
      <c r="F561" s="36"/>
      <c r="G561" s="6"/>
      <c r="H561" s="6"/>
      <c r="I561" s="6"/>
      <c r="J561" s="6"/>
      <c r="K561" s="6"/>
      <c r="L561" s="37"/>
    </row>
    <row r="562" spans="1:12">
      <c r="A562" s="6" t="s">
        <v>31</v>
      </c>
      <c r="B562" s="34"/>
      <c r="C562" s="134"/>
      <c r="D562" s="148"/>
      <c r="E562" s="155"/>
      <c r="F562" s="36"/>
      <c r="G562" s="6"/>
      <c r="H562" s="6"/>
      <c r="I562" s="6"/>
      <c r="J562" s="6"/>
      <c r="K562" s="6"/>
      <c r="L562" s="37"/>
    </row>
    <row r="563" spans="1:12">
      <c r="A563" s="6" t="s">
        <v>32</v>
      </c>
      <c r="B563" s="34"/>
      <c r="C563" s="134"/>
      <c r="D563" s="148"/>
      <c r="E563" s="155"/>
      <c r="F563" s="36"/>
      <c r="G563" s="6"/>
      <c r="H563" s="6"/>
      <c r="I563" s="6"/>
      <c r="J563" s="6"/>
      <c r="K563" s="6"/>
      <c r="L563" s="37"/>
    </row>
    <row r="564" spans="1:12">
      <c r="A564" s="6"/>
      <c r="B564" s="34"/>
      <c r="C564" s="134"/>
      <c r="D564" s="148"/>
      <c r="E564" s="155"/>
      <c r="F564" s="36"/>
      <c r="G564" s="6"/>
      <c r="H564" s="6"/>
      <c r="I564" s="6"/>
      <c r="J564" s="6"/>
      <c r="K564" s="6"/>
      <c r="L564" s="37"/>
    </row>
    <row r="565" spans="1:12">
      <c r="A565" s="129" t="s">
        <v>33</v>
      </c>
      <c r="B565" s="34"/>
      <c r="C565" s="134"/>
      <c r="D565" s="148"/>
      <c r="E565" s="155"/>
      <c r="F565" s="36"/>
      <c r="G565" s="6"/>
      <c r="H565" s="6"/>
      <c r="I565" s="6"/>
      <c r="J565" s="6"/>
      <c r="K565" s="6"/>
      <c r="L565" s="37"/>
    </row>
    <row r="566" spans="1:12">
      <c r="A566" s="6" t="s">
        <v>34</v>
      </c>
      <c r="B566" s="34"/>
      <c r="C566" s="134"/>
      <c r="D566" s="148"/>
      <c r="E566" s="155"/>
      <c r="F566" s="36"/>
      <c r="G566" s="6"/>
      <c r="H566" s="6"/>
      <c r="I566" s="6"/>
      <c r="J566" s="6"/>
      <c r="K566" s="6"/>
      <c r="L566" s="37"/>
    </row>
    <row r="567" spans="1:12">
      <c r="A567" s="6" t="s">
        <v>35</v>
      </c>
      <c r="B567" s="34"/>
      <c r="C567" s="134"/>
      <c r="D567" s="148"/>
      <c r="E567" s="155"/>
      <c r="F567" s="36"/>
      <c r="G567" s="6"/>
      <c r="H567" s="6"/>
      <c r="I567" s="6"/>
      <c r="J567" s="6"/>
      <c r="K567" s="6"/>
      <c r="L567" s="37"/>
    </row>
    <row r="568" spans="1:12">
      <c r="B568" s="34"/>
      <c r="C568" s="134"/>
      <c r="D568" s="148"/>
      <c r="E568" s="155"/>
      <c r="F568" s="36"/>
      <c r="G568" s="6"/>
      <c r="H568" s="6"/>
      <c r="I568" s="6"/>
      <c r="J568" s="6"/>
      <c r="K568" s="6"/>
      <c r="L568" s="37"/>
    </row>
    <row r="569" spans="1:12">
      <c r="A569" s="6" t="s">
        <v>36</v>
      </c>
      <c r="B569" s="34"/>
      <c r="C569" s="134"/>
      <c r="D569" s="148"/>
      <c r="E569" s="155"/>
      <c r="F569" s="36"/>
      <c r="G569" s="6"/>
    </row>
    <row r="570" spans="1:12">
      <c r="A570" s="6" t="s">
        <v>37</v>
      </c>
      <c r="B570" s="34"/>
      <c r="C570" s="134"/>
      <c r="D570" s="148"/>
      <c r="E570" s="155"/>
      <c r="F570" s="36"/>
      <c r="G570" s="6"/>
    </row>
    <row r="571" spans="1:12">
      <c r="A571" s="6"/>
      <c r="B571" s="34"/>
      <c r="C571" s="134"/>
      <c r="D571" s="148"/>
      <c r="E571" s="155"/>
      <c r="F571" s="36"/>
      <c r="G571" s="6"/>
    </row>
    <row r="572" spans="1:12">
      <c r="A572" s="6" t="s">
        <v>38</v>
      </c>
      <c r="C572"/>
      <c r="D572"/>
      <c r="E572"/>
    </row>
    <row r="573" spans="1:12">
      <c r="A573" s="6" t="s">
        <v>39</v>
      </c>
      <c r="C573"/>
      <c r="D573"/>
      <c r="E573"/>
    </row>
    <row r="574" spans="1:12">
      <c r="C574"/>
      <c r="D574"/>
      <c r="E574"/>
    </row>
    <row r="575" spans="1:12">
      <c r="A575" s="6" t="s">
        <v>6</v>
      </c>
      <c r="C575"/>
      <c r="D575"/>
      <c r="E575"/>
    </row>
    <row r="576" spans="1:12">
      <c r="A576" s="6" t="s">
        <v>7</v>
      </c>
      <c r="C576"/>
      <c r="D576"/>
      <c r="E576"/>
    </row>
    <row r="577" spans="1:1">
      <c r="A577" s="6" t="s">
        <v>8</v>
      </c>
    </row>
    <row r="578" spans="1:1">
      <c r="A578" s="6" t="s">
        <v>9</v>
      </c>
    </row>
    <row r="579" spans="1:1">
      <c r="A579" s="6" t="s">
        <v>10</v>
      </c>
    </row>
    <row r="581" spans="1:1">
      <c r="A581" s="129" t="s">
        <v>11</v>
      </c>
    </row>
    <row r="582" spans="1:1">
      <c r="A582" s="6" t="s">
        <v>12</v>
      </c>
    </row>
    <row r="583" spans="1:1">
      <c r="A583" s="6" t="s">
        <v>13</v>
      </c>
    </row>
    <row r="585" spans="1:1">
      <c r="A585" s="6" t="s">
        <v>14</v>
      </c>
    </row>
  </sheetData>
  <phoneticPr fontId="58" type="noConversion"/>
  <printOptions gridLines="1" gridLinesSet="0"/>
  <pageMargins left="0.75" right="0.75" top="1" bottom="1" header="0.5" footer="0.5"/>
  <pageSetup paperSize="0" orientation="portrait" horizontalDpi="4294967292" verticalDpi="4294967292"/>
  <headerFooter>
    <oddHeader>&amp;A</oddHeader>
    <oddFooter>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RowHeight="13"/>
  <sheetData/>
  <printOptions gridLines="1" gridLinesSet="0"/>
  <pageMargins left="0.75" right="0.75" top="1" bottom="1" header="0.5" footer="0.5"/>
  <headerFooter>
    <oddHeader>&amp;A</oddHeader>
    <oddFooter>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RowHeight="13"/>
  <sheetData/>
  <printOptions gridLines="1" gridLinesSet="0"/>
  <pageMargins left="0.75" right="0.75" top="1" bottom="1" header="0.5" footer="0.5"/>
  <headerFooter>
    <oddHeader>&amp;A</oddHeader>
    <oddFooter>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D. Deyo</dc:creator>
  <cp:lastModifiedBy>Stan and Holly Deyo</cp:lastModifiedBy>
  <dcterms:created xsi:type="dcterms:W3CDTF">2003-01-29T03:01:07Z</dcterms:created>
  <dcterms:modified xsi:type="dcterms:W3CDTF">2016-07-25T18:21:17Z</dcterms:modified>
</cp:coreProperties>
</file>